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" windowWidth="11340" windowHeight="6540"/>
  </bookViews>
  <sheets>
    <sheet name="tabela 3" sheetId="2" r:id="rId1"/>
  </sheets>
  <calcPr calcId="125725"/>
</workbook>
</file>

<file path=xl/calcChain.xml><?xml version="1.0" encoding="utf-8"?>
<calcChain xmlns="http://schemas.openxmlformats.org/spreadsheetml/2006/main">
  <c r="C22" i="2"/>
  <c r="D20"/>
  <c r="C20"/>
  <c r="D19"/>
  <c r="C19"/>
  <c r="D18"/>
  <c r="C18"/>
  <c r="C9"/>
  <c r="C33"/>
  <c r="D40"/>
  <c r="E48"/>
  <c r="E47"/>
  <c r="D46"/>
  <c r="E46"/>
  <c r="C46"/>
  <c r="E45"/>
  <c r="E44"/>
  <c r="E43"/>
  <c r="E42"/>
  <c r="E41"/>
  <c r="C40"/>
  <c r="C39"/>
  <c r="D39"/>
  <c r="D38"/>
  <c r="F48"/>
  <c r="E37"/>
  <c r="E36"/>
  <c r="E35"/>
  <c r="E34"/>
  <c r="D33"/>
  <c r="E33"/>
  <c r="E32"/>
  <c r="E31"/>
  <c r="E30"/>
  <c r="E29"/>
  <c r="E28"/>
  <c r="E27"/>
  <c r="E26"/>
  <c r="D25"/>
  <c r="C25"/>
  <c r="E25"/>
  <c r="D24"/>
  <c r="D23"/>
  <c r="F35"/>
  <c r="D22"/>
  <c r="E20"/>
  <c r="E17"/>
  <c r="D21"/>
  <c r="C21"/>
  <c r="D16"/>
  <c r="C16"/>
  <c r="D15"/>
  <c r="C15"/>
  <c r="D14"/>
  <c r="C14"/>
  <c r="D13"/>
  <c r="C13"/>
  <c r="D12"/>
  <c r="C12"/>
  <c r="D11"/>
  <c r="F37"/>
  <c r="C11"/>
  <c r="D10"/>
  <c r="C10"/>
  <c r="D9"/>
  <c r="E19"/>
  <c r="C8"/>
  <c r="F21"/>
  <c r="F33"/>
  <c r="E39"/>
  <c r="E40"/>
  <c r="F24"/>
  <c r="F25"/>
  <c r="C24"/>
  <c r="E24"/>
  <c r="F39"/>
  <c r="D8"/>
  <c r="E9"/>
  <c r="E10"/>
  <c r="E11"/>
  <c r="E12"/>
  <c r="E13"/>
  <c r="E14"/>
  <c r="E15"/>
  <c r="E16"/>
  <c r="E21"/>
  <c r="E22"/>
  <c r="C23"/>
  <c r="E23"/>
  <c r="F26"/>
  <c r="F27"/>
  <c r="F28"/>
  <c r="F29"/>
  <c r="F30"/>
  <c r="F31"/>
  <c r="F32"/>
  <c r="F34"/>
  <c r="C38"/>
  <c r="E38"/>
  <c r="F40"/>
  <c r="F41"/>
  <c r="F42"/>
  <c r="F43"/>
  <c r="F44"/>
  <c r="F45"/>
  <c r="F46"/>
  <c r="F47"/>
  <c r="F11"/>
  <c r="E18"/>
  <c r="F20"/>
  <c r="F19"/>
  <c r="F17"/>
  <c r="E8"/>
  <c r="F15"/>
  <c r="F13"/>
  <c r="F10"/>
  <c r="F22"/>
  <c r="F16"/>
  <c r="F14"/>
  <c r="F12"/>
  <c r="F9"/>
  <c r="F18"/>
</calcChain>
</file>

<file path=xl/sharedStrings.xml><?xml version="1.0" encoding="utf-8"?>
<sst xmlns="http://schemas.openxmlformats.org/spreadsheetml/2006/main" count="89" uniqueCount="37">
  <si>
    <t>Lp.</t>
  </si>
  <si>
    <t>WYSZCZEGÓLNIENIE</t>
  </si>
  <si>
    <t>WYDATKI OGÓŁEM  =  A + B</t>
  </si>
  <si>
    <t>1.</t>
  </si>
  <si>
    <t>1.1.</t>
  </si>
  <si>
    <t>1.2.</t>
  </si>
  <si>
    <t>2.</t>
  </si>
  <si>
    <t>2. Realizacja  wydatków  według  grup  (ogółem, gmina, powiat)</t>
  </si>
  <si>
    <t>Struktura wykon.</t>
  </si>
  <si>
    <t>%          wykon.</t>
  </si>
  <si>
    <t>Tabela nr 3</t>
  </si>
  <si>
    <t>I.</t>
  </si>
  <si>
    <t>Wydatki bieżące w tym:</t>
  </si>
  <si>
    <t>wynagrodzenia i składki od nich naliczane</t>
  </si>
  <si>
    <t>3.</t>
  </si>
  <si>
    <t>4.</t>
  </si>
  <si>
    <t>5.</t>
  </si>
  <si>
    <t>6.</t>
  </si>
  <si>
    <t>Wydatki jednostek budżetowych  w tym:</t>
  </si>
  <si>
    <t xml:space="preserve">Dotacje na zadania bieżące </t>
  </si>
  <si>
    <t>Świadczenia na rzecz osób fizycznych</t>
  </si>
  <si>
    <t>Obsługa długu</t>
  </si>
  <si>
    <t>Rezerwa ogólna i celowe na zadania bieżące</t>
  </si>
  <si>
    <t>II.</t>
  </si>
  <si>
    <t>Wydatki majątkowe w tym:</t>
  </si>
  <si>
    <t>Inwestycje i zakupy inwestycyjne w tym:</t>
  </si>
  <si>
    <t>Rezerwa inwestycyjna</t>
  </si>
  <si>
    <t>A.</t>
  </si>
  <si>
    <t>B.</t>
  </si>
  <si>
    <t>WYDATKI  POWIATU</t>
  </si>
  <si>
    <t>WYDATKI  GMINY</t>
  </si>
  <si>
    <t>wydatki związane z realizacją statutowych zadań</t>
  </si>
  <si>
    <t>Wydatki na programy finansowane z udziałem środków o których mowa  w art.5. ust.1 pkt 2 i 3 w części zwiazanej z realizacją zadań jst.</t>
  </si>
  <si>
    <t>na programy finansowane z udziałem środków  o których mowa  w art.5. ust.1 pkt 2 i 3 w części zwiazanej z realizacją zadań jst.</t>
  </si>
  <si>
    <t>Zakup i objęcie akcji i udziałów oraz wniesienie wkładów do społek prawa handlowego</t>
  </si>
  <si>
    <t>Wykonanie za                   I półr. 2011 r.</t>
  </si>
  <si>
    <t xml:space="preserve">Plan             na 2011 r. </t>
  </si>
</sst>
</file>

<file path=xl/styles.xml><?xml version="1.0" encoding="utf-8"?>
<styleSheet xmlns="http://schemas.openxmlformats.org/spreadsheetml/2006/main">
  <fonts count="11">
    <font>
      <sz val="10"/>
      <name val="Arial CE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 CE"/>
      <family val="2"/>
      <charset val="238"/>
    </font>
    <font>
      <i/>
      <sz val="10"/>
      <name val="Arial CE"/>
      <charset val="238"/>
    </font>
    <font>
      <i/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b/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7" fillId="0" borderId="1" xfId="0" applyNumberFormat="1" applyFont="1" applyBorder="1" applyAlignment="1">
      <alignment horizontal="right" vertical="center" wrapText="1"/>
    </xf>
    <xf numFmtId="2" fontId="7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/>
    </xf>
    <xf numFmtId="4" fontId="8" fillId="0" borderId="1" xfId="0" applyNumberFormat="1" applyFont="1" applyBorder="1" applyAlignment="1">
      <alignment horizontal="right" vertical="center" wrapText="1"/>
    </xf>
    <xf numFmtId="2" fontId="8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2" fontId="7" fillId="0" borderId="1" xfId="0" applyNumberFormat="1" applyFont="1" applyBorder="1" applyAlignment="1">
      <alignment horizontal="right" vertical="center"/>
    </xf>
    <xf numFmtId="4" fontId="8" fillId="0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Fill="1" applyBorder="1" applyAlignment="1">
      <alignment horizontal="right" vertical="center"/>
    </xf>
    <xf numFmtId="4" fontId="8" fillId="0" borderId="1" xfId="0" applyNumberFormat="1" applyFont="1" applyFill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4" fontId="0" fillId="0" borderId="1" xfId="0" applyNumberFormat="1" applyFont="1" applyFill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3" fontId="0" fillId="0" borderId="1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49" fontId="8" fillId="0" borderId="1" xfId="0" applyNumberFormat="1" applyFont="1" applyBorder="1" applyAlignment="1">
      <alignment vertical="center"/>
    </xf>
    <xf numFmtId="3" fontId="0" fillId="0" borderId="1" xfId="0" applyNumberFormat="1" applyFont="1" applyFill="1" applyBorder="1" applyAlignment="1">
      <alignment horizontal="left" vertical="center"/>
    </xf>
    <xf numFmtId="3" fontId="9" fillId="0" borderId="1" xfId="0" applyNumberFormat="1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horizontal="left" vertical="center" wrapText="1"/>
    </xf>
    <xf numFmtId="3" fontId="0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vertical="center"/>
    </xf>
    <xf numFmtId="3" fontId="0" fillId="0" borderId="1" xfId="0" applyNumberForma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8"/>
  <sheetViews>
    <sheetView tabSelected="1" zoomScaleNormal="100" workbookViewId="0">
      <selection activeCell="J5" sqref="J5"/>
    </sheetView>
  </sheetViews>
  <sheetFormatPr defaultRowHeight="14.25"/>
  <cols>
    <col min="1" max="1" width="4.42578125" style="1" customWidth="1"/>
    <col min="2" max="2" width="60.5703125" style="1" customWidth="1"/>
    <col min="3" max="3" width="13.5703125" style="1" customWidth="1"/>
    <col min="4" max="4" width="14.5703125" style="1" customWidth="1"/>
    <col min="5" max="5" width="7.5703125" style="1" customWidth="1"/>
    <col min="6" max="6" width="8.7109375" style="1" customWidth="1"/>
    <col min="7" max="7" width="9.140625" style="1"/>
    <col min="8" max="8" width="15.42578125" style="1" bestFit="1" customWidth="1"/>
    <col min="9" max="9" width="9.140625" style="1"/>
    <col min="10" max="10" width="13.42578125" style="1" customWidth="1"/>
    <col min="11" max="11" width="12.42578125" style="1" customWidth="1"/>
    <col min="12" max="12" width="11.42578125" style="1" customWidth="1"/>
    <col min="13" max="16384" width="9.140625" style="1"/>
  </cols>
  <sheetData>
    <row r="1" spans="1:9" ht="15">
      <c r="A1" s="33">
        <v>34</v>
      </c>
      <c r="B1" s="33"/>
      <c r="C1" s="33"/>
      <c r="D1" s="33"/>
      <c r="E1" s="33"/>
      <c r="F1" s="33"/>
    </row>
    <row r="2" spans="1:9">
      <c r="E2" s="34" t="s">
        <v>10</v>
      </c>
      <c r="F2" s="34"/>
    </row>
    <row r="3" spans="1:9" ht="20.25" customHeight="1">
      <c r="A3" s="35" t="s">
        <v>7</v>
      </c>
      <c r="B3" s="35"/>
      <c r="C3" s="35"/>
      <c r="D3" s="35"/>
      <c r="E3" s="35"/>
      <c r="F3" s="35"/>
    </row>
    <row r="5" spans="1:9" ht="15" customHeight="1">
      <c r="A5" s="36" t="s">
        <v>0</v>
      </c>
      <c r="B5" s="36" t="s">
        <v>1</v>
      </c>
      <c r="C5" s="37" t="s">
        <v>36</v>
      </c>
      <c r="D5" s="37" t="s">
        <v>35</v>
      </c>
      <c r="E5" s="39" t="s">
        <v>9</v>
      </c>
      <c r="F5" s="41" t="s">
        <v>8</v>
      </c>
    </row>
    <row r="6" spans="1:9" ht="20.25" customHeight="1">
      <c r="A6" s="36"/>
      <c r="B6" s="36"/>
      <c r="C6" s="38"/>
      <c r="D6" s="38"/>
      <c r="E6" s="40"/>
      <c r="F6" s="42"/>
    </row>
    <row r="7" spans="1:9" s="20" customFormat="1" ht="12" customHeight="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</row>
    <row r="8" spans="1:9" ht="24.75" customHeight="1">
      <c r="A8" s="19"/>
      <c r="B8" s="19" t="s">
        <v>2</v>
      </c>
      <c r="C8" s="4">
        <f>C9+C18</f>
        <v>352878754.70000005</v>
      </c>
      <c r="D8" s="4">
        <f>D9+D18</f>
        <v>142594825.80000001</v>
      </c>
      <c r="E8" s="4">
        <f t="shared" ref="E8:E31" si="0">D8/C8*100</f>
        <v>40.40901411625844</v>
      </c>
      <c r="F8" s="5">
        <v>100</v>
      </c>
      <c r="H8" s="3"/>
      <c r="I8" s="2"/>
    </row>
    <row r="9" spans="1:9" s="15" customFormat="1" ht="18" customHeight="1">
      <c r="A9" s="21" t="s">
        <v>11</v>
      </c>
      <c r="B9" s="22" t="s">
        <v>12</v>
      </c>
      <c r="C9" s="9">
        <f>C10+C13+C14+C15+C16+C17</f>
        <v>271975597.10000002</v>
      </c>
      <c r="D9" s="9">
        <f>D10+D13+D14+D15+D16+D17</f>
        <v>128423790.89</v>
      </c>
      <c r="E9" s="4">
        <f t="shared" si="0"/>
        <v>47.218865317089879</v>
      </c>
      <c r="F9" s="10">
        <f>D9/D8*100</f>
        <v>90.062027264666696</v>
      </c>
      <c r="H9" s="18"/>
    </row>
    <row r="10" spans="1:9" ht="18" customHeight="1">
      <c r="A10" s="23" t="s">
        <v>3</v>
      </c>
      <c r="B10" s="24" t="s">
        <v>18</v>
      </c>
      <c r="C10" s="6">
        <f>SUM(C11:C12)</f>
        <v>200961464.56</v>
      </c>
      <c r="D10" s="6">
        <f>SUM(D11:D12)</f>
        <v>96547571.030000001</v>
      </c>
      <c r="E10" s="7">
        <f t="shared" si="0"/>
        <v>48.042828131944823</v>
      </c>
      <c r="F10" s="8">
        <f>D10/D8*100</f>
        <v>67.707625776979626</v>
      </c>
    </row>
    <row r="11" spans="1:9" ht="18" customHeight="1">
      <c r="A11" s="23" t="s">
        <v>4</v>
      </c>
      <c r="B11" s="25" t="s">
        <v>13</v>
      </c>
      <c r="C11" s="6">
        <f t="shared" ref="C11:D15" si="1">C41+C26</f>
        <v>131559239.62</v>
      </c>
      <c r="D11" s="6">
        <f t="shared" si="1"/>
        <v>66736522.370000005</v>
      </c>
      <c r="E11" s="7">
        <f t="shared" si="0"/>
        <v>50.727354888006303</v>
      </c>
      <c r="F11" s="8">
        <f>D11/D8*100</f>
        <v>46.801503487653193</v>
      </c>
    </row>
    <row r="12" spans="1:9" ht="18" customHeight="1">
      <c r="A12" s="26" t="s">
        <v>5</v>
      </c>
      <c r="B12" s="25" t="s">
        <v>31</v>
      </c>
      <c r="C12" s="6">
        <f t="shared" si="1"/>
        <v>69402224.939999998</v>
      </c>
      <c r="D12" s="6">
        <f t="shared" si="1"/>
        <v>29811048.659999996</v>
      </c>
      <c r="E12" s="7">
        <f t="shared" si="0"/>
        <v>42.954024436208513</v>
      </c>
      <c r="F12" s="8">
        <f>D12/D8*100</f>
        <v>20.906122289326429</v>
      </c>
    </row>
    <row r="13" spans="1:9" ht="18" customHeight="1">
      <c r="A13" s="23" t="s">
        <v>6</v>
      </c>
      <c r="B13" s="27" t="s">
        <v>19</v>
      </c>
      <c r="C13" s="6">
        <f t="shared" si="1"/>
        <v>27673761.399999999</v>
      </c>
      <c r="D13" s="6">
        <f t="shared" si="1"/>
        <v>12121978.6</v>
      </c>
      <c r="E13" s="7">
        <f t="shared" si="0"/>
        <v>43.803147771592769</v>
      </c>
      <c r="F13" s="8">
        <f>D13/D8*100</f>
        <v>8.500994711408385</v>
      </c>
    </row>
    <row r="14" spans="1:9" ht="18" customHeight="1">
      <c r="A14" s="23" t="s">
        <v>14</v>
      </c>
      <c r="B14" s="24" t="s">
        <v>20</v>
      </c>
      <c r="C14" s="6">
        <f t="shared" si="1"/>
        <v>33471795.850000001</v>
      </c>
      <c r="D14" s="6">
        <f t="shared" si="1"/>
        <v>16676350.77</v>
      </c>
      <c r="E14" s="7">
        <f t="shared" si="0"/>
        <v>49.822097519754074</v>
      </c>
      <c r="F14" s="8">
        <f>D14/D8*100</f>
        <v>11.694919977944949</v>
      </c>
    </row>
    <row r="15" spans="1:9" ht="26.25" customHeight="1">
      <c r="A15" s="26" t="s">
        <v>15</v>
      </c>
      <c r="B15" s="32" t="s">
        <v>32</v>
      </c>
      <c r="C15" s="6">
        <f t="shared" si="1"/>
        <v>917515.74</v>
      </c>
      <c r="D15" s="6">
        <f t="shared" si="1"/>
        <v>542444.68000000005</v>
      </c>
      <c r="E15" s="7">
        <f t="shared" si="0"/>
        <v>59.121021727649058</v>
      </c>
      <c r="F15" s="8">
        <f>D15/D8*100</f>
        <v>0.38040979183972606</v>
      </c>
    </row>
    <row r="16" spans="1:9" ht="18" customHeight="1">
      <c r="A16" s="26" t="s">
        <v>16</v>
      </c>
      <c r="B16" s="24" t="s">
        <v>21</v>
      </c>
      <c r="C16" s="6">
        <f>C31</f>
        <v>5715000</v>
      </c>
      <c r="D16" s="6">
        <f>D31</f>
        <v>2535445.81</v>
      </c>
      <c r="E16" s="7">
        <f t="shared" si="0"/>
        <v>44.36475608048994</v>
      </c>
      <c r="F16" s="8">
        <f>D16/D8*100</f>
        <v>1.7780770064940183</v>
      </c>
    </row>
    <row r="17" spans="1:8" ht="18" customHeight="1">
      <c r="A17" s="26" t="s">
        <v>17</v>
      </c>
      <c r="B17" s="24" t="s">
        <v>22</v>
      </c>
      <c r="C17" s="6">
        <v>3236059.55</v>
      </c>
      <c r="D17" s="6">
        <v>0</v>
      </c>
      <c r="E17" s="7">
        <f t="shared" si="0"/>
        <v>0</v>
      </c>
      <c r="F17" s="8">
        <f>D17/D8*100</f>
        <v>0</v>
      </c>
    </row>
    <row r="18" spans="1:8" ht="18" customHeight="1">
      <c r="A18" s="21" t="s">
        <v>23</v>
      </c>
      <c r="B18" s="28" t="s">
        <v>24</v>
      </c>
      <c r="C18" s="9">
        <f>C19+C22+C21</f>
        <v>80903157.600000009</v>
      </c>
      <c r="D18" s="9">
        <f>D19+D22+D21</f>
        <v>14171034.91</v>
      </c>
      <c r="E18" s="4">
        <f t="shared" si="0"/>
        <v>17.516046753161582</v>
      </c>
      <c r="F18" s="10">
        <f>D18/D8*100</f>
        <v>9.9379727353332896</v>
      </c>
      <c r="H18" s="3"/>
    </row>
    <row r="19" spans="1:8" ht="18" customHeight="1">
      <c r="A19" s="23" t="s">
        <v>3</v>
      </c>
      <c r="B19" s="24" t="s">
        <v>25</v>
      </c>
      <c r="C19" s="6">
        <f>C34+C47</f>
        <v>79383460.13000001</v>
      </c>
      <c r="D19" s="6">
        <f>D34+D47</f>
        <v>14171034.91</v>
      </c>
      <c r="E19" s="7">
        <f t="shared" si="0"/>
        <v>17.851369651553632</v>
      </c>
      <c r="F19" s="8">
        <f>D19/D8*100</f>
        <v>9.9379727353332896</v>
      </c>
    </row>
    <row r="20" spans="1:8" ht="28.5" customHeight="1">
      <c r="A20" s="23" t="s">
        <v>4</v>
      </c>
      <c r="B20" s="29" t="s">
        <v>33</v>
      </c>
      <c r="C20" s="6">
        <f>C35+C48</f>
        <v>49832106.450000003</v>
      </c>
      <c r="D20" s="6">
        <f>D35+D48</f>
        <v>9151723.9600000009</v>
      </c>
      <c r="E20" s="7">
        <f t="shared" si="0"/>
        <v>18.365115609115499</v>
      </c>
      <c r="F20" s="8">
        <f>D20/D8*100</f>
        <v>6.4179916127082919</v>
      </c>
    </row>
    <row r="21" spans="1:8" ht="27" customHeight="1">
      <c r="A21" s="26" t="s">
        <v>6</v>
      </c>
      <c r="B21" s="30" t="s">
        <v>34</v>
      </c>
      <c r="C21" s="6">
        <f>C36</f>
        <v>500000</v>
      </c>
      <c r="D21" s="6">
        <f>D36</f>
        <v>0</v>
      </c>
      <c r="E21" s="7">
        <f>D21/C21*100</f>
        <v>0</v>
      </c>
      <c r="F21" s="8">
        <f>D21/D9*100</f>
        <v>0</v>
      </c>
    </row>
    <row r="22" spans="1:8" ht="18" customHeight="1">
      <c r="A22" s="26" t="s">
        <v>14</v>
      </c>
      <c r="B22" s="30" t="s">
        <v>26</v>
      </c>
      <c r="C22" s="6">
        <f>C37</f>
        <v>1019697.47</v>
      </c>
      <c r="D22" s="6">
        <f>D37</f>
        <v>0</v>
      </c>
      <c r="E22" s="7">
        <f t="shared" si="0"/>
        <v>0</v>
      </c>
      <c r="F22" s="8">
        <f>D22/D8*100</f>
        <v>0</v>
      </c>
    </row>
    <row r="23" spans="1:8" ht="16.5" customHeight="1">
      <c r="A23" s="21" t="s">
        <v>27</v>
      </c>
      <c r="B23" s="22" t="s">
        <v>30</v>
      </c>
      <c r="C23" s="12">
        <f>C24+C33</f>
        <v>258537497.06</v>
      </c>
      <c r="D23" s="12">
        <f>D24+D33</f>
        <v>96615878.450000003</v>
      </c>
      <c r="E23" s="4">
        <f t="shared" si="0"/>
        <v>37.370160827223415</v>
      </c>
      <c r="F23" s="10">
        <v>100</v>
      </c>
    </row>
    <row r="24" spans="1:8" ht="18" customHeight="1">
      <c r="A24" s="21" t="s">
        <v>11</v>
      </c>
      <c r="B24" s="22" t="s">
        <v>12</v>
      </c>
      <c r="C24" s="12">
        <f>C25+C28+C29+C30+C31+C32</f>
        <v>183981475.10999998</v>
      </c>
      <c r="D24" s="12">
        <f>D25+D28+D29+D30+D31+D32</f>
        <v>86103358.060000002</v>
      </c>
      <c r="E24" s="4">
        <f t="shared" si="0"/>
        <v>46.800015060494538</v>
      </c>
      <c r="F24" s="10">
        <f>D24/D23*100</f>
        <v>89.119262217917566</v>
      </c>
    </row>
    <row r="25" spans="1:8" ht="18" customHeight="1">
      <c r="A25" s="26" t="s">
        <v>3</v>
      </c>
      <c r="B25" s="24" t="s">
        <v>18</v>
      </c>
      <c r="C25" s="11">
        <f>SUM(C26:C27)</f>
        <v>133790883.83</v>
      </c>
      <c r="D25" s="11">
        <f>SUM(D26:D27)</f>
        <v>62851009.629999995</v>
      </c>
      <c r="E25" s="7">
        <f t="shared" si="0"/>
        <v>46.977049430259378</v>
      </c>
      <c r="F25" s="8">
        <f>D25/D23*100</f>
        <v>65.05246408593824</v>
      </c>
    </row>
    <row r="26" spans="1:8" ht="18" customHeight="1">
      <c r="A26" s="26" t="s">
        <v>4</v>
      </c>
      <c r="B26" s="25" t="s">
        <v>13</v>
      </c>
      <c r="C26" s="11">
        <v>79179306.629999995</v>
      </c>
      <c r="D26" s="11">
        <v>40349344.07</v>
      </c>
      <c r="E26" s="7">
        <f t="shared" si="0"/>
        <v>50.959456185376808</v>
      </c>
      <c r="F26" s="8">
        <f>D26/D23*100</f>
        <v>41.762642660110281</v>
      </c>
    </row>
    <row r="27" spans="1:8" ht="18" customHeight="1">
      <c r="A27" s="26" t="s">
        <v>5</v>
      </c>
      <c r="B27" s="25" t="s">
        <v>31</v>
      </c>
      <c r="C27" s="11">
        <v>54611577.200000003</v>
      </c>
      <c r="D27" s="11">
        <v>22501665.559999999</v>
      </c>
      <c r="E27" s="7">
        <f t="shared" si="0"/>
        <v>41.203105117425537</v>
      </c>
      <c r="F27" s="8">
        <f>D27/D23*100</f>
        <v>23.289821425827959</v>
      </c>
    </row>
    <row r="28" spans="1:8" ht="18" customHeight="1">
      <c r="A28" s="26" t="s">
        <v>6</v>
      </c>
      <c r="B28" s="27" t="s">
        <v>19</v>
      </c>
      <c r="C28" s="11">
        <v>9595815</v>
      </c>
      <c r="D28" s="11">
        <v>4679299.76</v>
      </c>
      <c r="E28" s="7">
        <f t="shared" si="0"/>
        <v>48.763963873834584</v>
      </c>
      <c r="F28" s="8">
        <f>D28/D23*100</f>
        <v>4.8431995186190848</v>
      </c>
    </row>
    <row r="29" spans="1:8" ht="18" customHeight="1">
      <c r="A29" s="23" t="s">
        <v>14</v>
      </c>
      <c r="B29" s="24" t="s">
        <v>20</v>
      </c>
      <c r="C29" s="12">
        <v>31045613.850000001</v>
      </c>
      <c r="D29" s="12">
        <v>15536924.41</v>
      </c>
      <c r="E29" s="4">
        <f t="shared" si="0"/>
        <v>50.045473364025618</v>
      </c>
      <c r="F29" s="10">
        <f>D29/D23*100</f>
        <v>16.081129374650942</v>
      </c>
    </row>
    <row r="30" spans="1:8" ht="28.5" customHeight="1">
      <c r="A30" s="23" t="s">
        <v>15</v>
      </c>
      <c r="B30" s="32" t="s">
        <v>32</v>
      </c>
      <c r="C30" s="11">
        <v>598102.88</v>
      </c>
      <c r="D30" s="11">
        <v>500678.45</v>
      </c>
      <c r="E30" s="7">
        <f t="shared" si="0"/>
        <v>83.711091643631605</v>
      </c>
      <c r="F30" s="8">
        <f>D30/D23*100</f>
        <v>0.51821549214512164</v>
      </c>
    </row>
    <row r="31" spans="1:8" ht="18" customHeight="1">
      <c r="A31" s="23" t="s">
        <v>16</v>
      </c>
      <c r="B31" s="24" t="s">
        <v>21</v>
      </c>
      <c r="C31" s="11">
        <v>5715000</v>
      </c>
      <c r="D31" s="11">
        <v>2535445.81</v>
      </c>
      <c r="E31" s="7">
        <f t="shared" si="0"/>
        <v>44.36475608048994</v>
      </c>
      <c r="F31" s="8">
        <f>D31/D23*100</f>
        <v>2.6242537465641602</v>
      </c>
    </row>
    <row r="32" spans="1:8" ht="18" customHeight="1">
      <c r="A32" s="23" t="s">
        <v>17</v>
      </c>
      <c r="B32" s="24" t="s">
        <v>22</v>
      </c>
      <c r="C32" s="11">
        <v>3236059.55</v>
      </c>
      <c r="D32" s="11">
        <v>0</v>
      </c>
      <c r="E32" s="7">
        <f>D32/C32*100</f>
        <v>0</v>
      </c>
      <c r="F32" s="8">
        <f>D32/D23*100</f>
        <v>0</v>
      </c>
    </row>
    <row r="33" spans="1:6" ht="18" customHeight="1">
      <c r="A33" s="31" t="s">
        <v>23</v>
      </c>
      <c r="B33" s="28" t="s">
        <v>24</v>
      </c>
      <c r="C33" s="12">
        <f>C34+C36+C37</f>
        <v>74556021.950000003</v>
      </c>
      <c r="D33" s="12">
        <f>D34+D36+D37</f>
        <v>10512520.390000001</v>
      </c>
      <c r="E33" s="7">
        <f>D33/C33*100</f>
        <v>14.100162689809393</v>
      </c>
      <c r="F33" s="10">
        <f>D33/D23*100</f>
        <v>10.880737782082445</v>
      </c>
    </row>
    <row r="34" spans="1:6" ht="18" customHeight="1">
      <c r="A34" s="26" t="s">
        <v>3</v>
      </c>
      <c r="B34" s="24" t="s">
        <v>25</v>
      </c>
      <c r="C34" s="11">
        <v>73036324.480000004</v>
      </c>
      <c r="D34" s="11">
        <v>10512520.390000001</v>
      </c>
      <c r="E34" s="7">
        <f>D34/C34*100</f>
        <v>14.393550695282741</v>
      </c>
      <c r="F34" s="8">
        <f>D34/D23*100</f>
        <v>10.880737782082445</v>
      </c>
    </row>
    <row r="35" spans="1:6" ht="28.5" customHeight="1">
      <c r="A35" s="23" t="s">
        <v>4</v>
      </c>
      <c r="B35" s="29" t="s">
        <v>33</v>
      </c>
      <c r="C35" s="13">
        <v>46024884.560000002</v>
      </c>
      <c r="D35" s="13">
        <v>6636069.1600000001</v>
      </c>
      <c r="E35" s="7">
        <f t="shared" ref="E35:E48" si="2">D35/C35*100</f>
        <v>14.418437381084438</v>
      </c>
      <c r="F35" s="8">
        <f>D35/D23*100</f>
        <v>6.8685078130653787</v>
      </c>
    </row>
    <row r="36" spans="1:6" ht="28.5" customHeight="1">
      <c r="A36" s="23" t="s">
        <v>6</v>
      </c>
      <c r="B36" s="29" t="s">
        <v>34</v>
      </c>
      <c r="C36" s="13">
        <v>500000</v>
      </c>
      <c r="D36" s="13">
        <v>0</v>
      </c>
      <c r="E36" s="7">
        <f t="shared" si="2"/>
        <v>0</v>
      </c>
      <c r="F36" s="8"/>
    </row>
    <row r="37" spans="1:6">
      <c r="A37" s="23" t="s">
        <v>14</v>
      </c>
      <c r="B37" s="30" t="s">
        <v>26</v>
      </c>
      <c r="C37" s="14">
        <v>1019697.47</v>
      </c>
      <c r="D37" s="14">
        <v>0</v>
      </c>
      <c r="E37" s="7">
        <f t="shared" si="2"/>
        <v>0</v>
      </c>
      <c r="F37" s="8">
        <f>D37/D11*100</f>
        <v>0</v>
      </c>
    </row>
    <row r="38" spans="1:6" s="15" customFormat="1" ht="17.25" customHeight="1">
      <c r="A38" s="21" t="s">
        <v>28</v>
      </c>
      <c r="B38" s="22" t="s">
        <v>29</v>
      </c>
      <c r="C38" s="17">
        <f>C39+C46</f>
        <v>94341257.640000001</v>
      </c>
      <c r="D38" s="17">
        <f>D39+D46</f>
        <v>45978947.349999994</v>
      </c>
      <c r="E38" s="4">
        <f t="shared" si="2"/>
        <v>48.736839533613825</v>
      </c>
      <c r="F38" s="10">
        <v>100</v>
      </c>
    </row>
    <row r="39" spans="1:6" s="15" customFormat="1" ht="18" customHeight="1">
      <c r="A39" s="21" t="s">
        <v>11</v>
      </c>
      <c r="B39" s="22" t="s">
        <v>12</v>
      </c>
      <c r="C39" s="17">
        <f>C40+C43+C44+C45</f>
        <v>87994121.989999995</v>
      </c>
      <c r="D39" s="17">
        <f>D40+D43+D44+D45</f>
        <v>42320432.829999991</v>
      </c>
      <c r="E39" s="4">
        <f t="shared" si="2"/>
        <v>48.0946134502137</v>
      </c>
      <c r="F39" s="10">
        <f>D39/D38*100</f>
        <v>92.043065944614312</v>
      </c>
    </row>
    <row r="40" spans="1:6" ht="18" customHeight="1">
      <c r="A40" s="23" t="s">
        <v>3</v>
      </c>
      <c r="B40" s="24" t="s">
        <v>18</v>
      </c>
      <c r="C40" s="14">
        <f>SUM(C41:C42)</f>
        <v>67170580.730000004</v>
      </c>
      <c r="D40" s="14">
        <f>SUM(D41:D42)</f>
        <v>33696561.399999999</v>
      </c>
      <c r="E40" s="7">
        <f t="shared" si="2"/>
        <v>50.165654418631966</v>
      </c>
      <c r="F40" s="8">
        <f>D40/D38*100</f>
        <v>73.28693530866579</v>
      </c>
    </row>
    <row r="41" spans="1:6" ht="18" customHeight="1">
      <c r="A41" s="23" t="s">
        <v>4</v>
      </c>
      <c r="B41" s="25" t="s">
        <v>13</v>
      </c>
      <c r="C41" s="14">
        <v>52379932.990000002</v>
      </c>
      <c r="D41" s="16">
        <v>26387178.300000001</v>
      </c>
      <c r="E41" s="7">
        <f t="shared" si="2"/>
        <v>50.376502591245483</v>
      </c>
      <c r="F41" s="8">
        <f>D41/D38*100</f>
        <v>57.389696417223448</v>
      </c>
    </row>
    <row r="42" spans="1:6" ht="18" customHeight="1">
      <c r="A42" s="23" t="s">
        <v>5</v>
      </c>
      <c r="B42" s="25" t="s">
        <v>31</v>
      </c>
      <c r="C42" s="14">
        <v>14790647.74</v>
      </c>
      <c r="D42" s="16">
        <v>7309383.0999999996</v>
      </c>
      <c r="E42" s="7">
        <f t="shared" si="2"/>
        <v>49.418951951863598</v>
      </c>
      <c r="F42" s="8">
        <f>D42/D38*100</f>
        <v>15.897238891442347</v>
      </c>
    </row>
    <row r="43" spans="1:6" ht="18" customHeight="1">
      <c r="A43" s="23" t="s">
        <v>6</v>
      </c>
      <c r="B43" s="27" t="s">
        <v>19</v>
      </c>
      <c r="C43" s="14">
        <v>18077946.399999999</v>
      </c>
      <c r="D43" s="16">
        <v>7442678.8399999999</v>
      </c>
      <c r="E43" s="7">
        <f t="shared" si="2"/>
        <v>41.169935319644495</v>
      </c>
      <c r="F43" s="8">
        <f>D43/D38*100</f>
        <v>16.187144919488901</v>
      </c>
    </row>
    <row r="44" spans="1:6" ht="18" customHeight="1">
      <c r="A44" s="23" t="s">
        <v>14</v>
      </c>
      <c r="B44" s="24" t="s">
        <v>20</v>
      </c>
      <c r="C44" s="14">
        <v>2426182</v>
      </c>
      <c r="D44" s="16">
        <v>1139426.3600000001</v>
      </c>
      <c r="E44" s="7">
        <f t="shared" si="2"/>
        <v>46.963762817463824</v>
      </c>
      <c r="F44" s="8">
        <f>D44/D38*100</f>
        <v>2.4781479909195885</v>
      </c>
    </row>
    <row r="45" spans="1:6" ht="28.5" customHeight="1">
      <c r="A45" s="23" t="s">
        <v>15</v>
      </c>
      <c r="B45" s="32" t="s">
        <v>32</v>
      </c>
      <c r="C45" s="14">
        <v>319412.86</v>
      </c>
      <c r="D45" s="16">
        <v>41766.230000000003</v>
      </c>
      <c r="E45" s="7">
        <f t="shared" si="2"/>
        <v>13.075938770906095</v>
      </c>
      <c r="F45" s="8">
        <f>D45/D38*100</f>
        <v>9.0837725540056341E-2</v>
      </c>
    </row>
    <row r="46" spans="1:6" s="15" customFormat="1" ht="18" customHeight="1">
      <c r="A46" s="21" t="s">
        <v>23</v>
      </c>
      <c r="B46" s="28" t="s">
        <v>24</v>
      </c>
      <c r="C46" s="17">
        <f>C47</f>
        <v>6347135.6500000004</v>
      </c>
      <c r="D46" s="17">
        <f>D47</f>
        <v>3658514.52</v>
      </c>
      <c r="E46" s="4">
        <f t="shared" si="2"/>
        <v>57.640402249792785</v>
      </c>
      <c r="F46" s="10">
        <f>D46/D38*100</f>
        <v>7.9569340553856769</v>
      </c>
    </row>
    <row r="47" spans="1:6" ht="18" customHeight="1">
      <c r="A47" s="23" t="s">
        <v>3</v>
      </c>
      <c r="B47" s="24" t="s">
        <v>25</v>
      </c>
      <c r="C47" s="14">
        <v>6347135.6500000004</v>
      </c>
      <c r="D47" s="14">
        <v>3658514.52</v>
      </c>
      <c r="E47" s="7">
        <f t="shared" si="2"/>
        <v>57.640402249792785</v>
      </c>
      <c r="F47" s="8">
        <f>D47/D38*100</f>
        <v>7.9569340553856769</v>
      </c>
    </row>
    <row r="48" spans="1:6" ht="26.25" customHeight="1">
      <c r="A48" s="23" t="s">
        <v>4</v>
      </c>
      <c r="B48" s="29" t="s">
        <v>33</v>
      </c>
      <c r="C48" s="14">
        <v>3807221.89</v>
      </c>
      <c r="D48" s="16">
        <v>2515654.7999999998</v>
      </c>
      <c r="E48" s="7">
        <f t="shared" si="2"/>
        <v>66.075865097529146</v>
      </c>
      <c r="F48" s="8">
        <f>D48/D38*100</f>
        <v>5.4713188208733543</v>
      </c>
    </row>
  </sheetData>
  <mergeCells count="9">
    <mergeCell ref="A1:F1"/>
    <mergeCell ref="E2:F2"/>
    <mergeCell ref="A3:F3"/>
    <mergeCell ref="A5:A6"/>
    <mergeCell ref="B5:B6"/>
    <mergeCell ref="C5:C6"/>
    <mergeCell ref="D5:D6"/>
    <mergeCell ref="E5:E6"/>
    <mergeCell ref="F5:F6"/>
  </mergeCells>
  <pageMargins left="0.55118110236220474" right="0.55118110236220474" top="0.41" bottom="0.55118110236220474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tabela 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Urząd Miasta w Piotrkowie T.</dc:creator>
  <cp:lastModifiedBy>UM w Piotrkowie Tryb.</cp:lastModifiedBy>
  <cp:lastPrinted>2011-08-12T08:02:32Z</cp:lastPrinted>
  <dcterms:created xsi:type="dcterms:W3CDTF">2004-03-18T13:04:35Z</dcterms:created>
  <dcterms:modified xsi:type="dcterms:W3CDTF">2011-08-30T12:43:24Z</dcterms:modified>
</cp:coreProperties>
</file>