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465" windowHeight="6285" activeTab="0"/>
  </bookViews>
  <sheets>
    <sheet name="Wydatki zrobione 1" sheetId="1" r:id="rId1"/>
    <sheet name="Dochody zrobione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<sst xmlns="http://schemas.openxmlformats.org/spreadsheetml/2006/main" count="25" uniqueCount="25">
  <si>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TREŚĆ</t>
  </si>
  <si>
    <t>Struktura</t>
  </si>
  <si>
    <t xml:space="preserve"> </t>
  </si>
  <si>
    <t>DOCHODY  OGÓŁEM</t>
  </si>
  <si>
    <t>III. Subwencja ogólna</t>
  </si>
  <si>
    <t xml:space="preserve">IV. Dotacje celowe </t>
  </si>
  <si>
    <t>V. Środki pochodzące z budżetu Unii Europejskiej</t>
  </si>
  <si>
    <t>WYDATKI OGÓŁEM</t>
  </si>
  <si>
    <t>Wydatki majątkowe</t>
  </si>
  <si>
    <t>Wydatki na obsługę długu</t>
  </si>
  <si>
    <t>Wydatki bieżące na oświatę i edukacyjną opiekę wychowawczą</t>
  </si>
  <si>
    <t xml:space="preserve">Wydatki bieżące na zdrowie i pomoc społeczną </t>
  </si>
  <si>
    <t>Wydatki bieżące na funkcjonowanie miasta</t>
  </si>
  <si>
    <t>Wydatki bieżące na kulturę i sport</t>
  </si>
  <si>
    <t>Wydatki bieżące na bezpieczeństwo</t>
  </si>
  <si>
    <t>Wydatki bieżące pozostałe</t>
  </si>
  <si>
    <t>Wydatki bieżące na administrację</t>
  </si>
  <si>
    <t>Dyna-    mika                3:2</t>
  </si>
  <si>
    <t>I.  Dochody własne (bez udziałów w PIT i CIT)</t>
  </si>
  <si>
    <t>II. Udziały w podatkach stanowiących dochody budżetu państwa (PIT i CIT)</t>
  </si>
  <si>
    <t xml:space="preserve">DOCHODY BUDŻETOWE  WG WAŻNIEJSZYCH 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</si>
  <si>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Przewidywane wykonanie 2010 r. (plan wg stanu na 03.11.2009r.)</t>
  </si>
  <si>
    <t>Plan dochodów na 2011 r.</t>
  </si>
  <si>
    <t>010,020,600,700,900</t>
  </si>
  <si>
    <t>710,756,758,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</si>
</sst>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\ &quot;zł&quot;"/>
  </numFmts>
  <fonts count="19">
    <font>
      <sz val="10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0"/>
    </font>
    <font>
      <sz val="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"/>
      <name val="Arial"/>
      <family val="0"/>
    </font>
    <font>
      <sz val="1.25"/>
      <name val="Arial"/>
      <family val="0"/>
    </font>
    <font>
      <sz val="1.5"/>
      <name val="Arial"/>
      <family val="2"/>
    </font>
    <font>
      <sz val="8.25"/>
      <name val="Arial"/>
      <family val="2"/>
    </font>
    <font>
      <sz val="5.75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1.5"/>
      <name val="Arial"/>
      <family val="0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CC00"/>
            </a:solidFill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'[1]Wydatki'!$M$5:$M$6</c:f>
              <c:strCache>
                <c:ptCount val="2"/>
                <c:pt idx="0">
                  <c:v>wydatki inwestycyjne</c:v>
                </c:pt>
                <c:pt idx="1">
                  <c:v>wydatki bieżące </c:v>
                </c:pt>
              </c:strCache>
            </c:strRef>
          </c:cat>
          <c:val>
            <c:numRef>
              <c:f>'[1]Wydatki'!$N$5:$N$6</c:f>
              <c:numCache>
                <c:ptCount val="2"/>
                <c:pt idx="0">
                  <c:v>28178401</c:v>
                </c:pt>
                <c:pt idx="1">
                  <c:v>178556428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WYDATKI BUDŻETOWE WEDŁUG WAŻNIEJSZYCH CELÓW                 W 2011 ROKU           
</a:t>
            </a:r>
          </a:p>
        </c:rich>
      </c:tx>
      <c:layout>
        <c:manualLayout>
          <c:xMode val="factor"/>
          <c:yMode val="factor"/>
          <c:x val="0.012"/>
          <c:y val="0.0055"/>
        </c:manualLayout>
      </c:layout>
      <c:spPr>
        <a:noFill/>
        <a:ln>
          <a:noFill/>
        </a:ln>
      </c:spPr>
    </c:title>
    <c:view3D>
      <c:rotX val="55"/>
      <c:rotY val="44"/>
      <c:depthPercent val="70"/>
      <c:rAngAx val="1"/>
    </c:view3D>
    <c:plotArea>
      <c:layout>
        <c:manualLayout>
          <c:xMode val="edge"/>
          <c:yMode val="edge"/>
          <c:x val="0"/>
          <c:y val="0.10625"/>
          <c:w val="1"/>
          <c:h val="0.87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C99FF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6600"/>
              </a:solidFill>
            </c:spPr>
          </c:dPt>
          <c:dPt>
            <c:idx val="8"/>
            <c:invertIfNegative val="0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'Wydatki zrobione 1'!$A$4:$A$12</c:f>
              <c:strCache/>
            </c:strRef>
          </c:cat>
          <c:val>
            <c:numRef>
              <c:f>'Wydatki zrobione 1'!$B$4:$B$12</c:f>
              <c:numCache/>
            </c:numRef>
          </c:val>
          <c:shape val="cylinder"/>
        </c:ser>
        <c:gapWidth val="20"/>
        <c:gapDepth val="40"/>
        <c:shape val="cylinder"/>
        <c:axId val="66871886"/>
        <c:axId val="64976063"/>
      </c:bar3D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64976063"/>
        <c:crosses val="autoZero"/>
        <c:auto val="1"/>
        <c:lblOffset val="100"/>
        <c:noMultiLvlLbl val="0"/>
      </c:catAx>
      <c:valAx>
        <c:axId val="64976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68718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"/>
          <c:y val="0.187"/>
          <c:w val="0.96275"/>
          <c:h val="0.5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96 593 590,61  zł                           
                        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63 983 687,00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97 562 376,00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33 860 684,75 zł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00" b="0" i="0" u="none" baseline="0"/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2'!$C$8:$C$12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2'!$B$3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2'!$C$3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2'!$D$3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2'!$E$3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2'!$B$3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2'!$C$3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2'!$D$3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'Dochody zrobione 2'!$A$8:$A$12</c:f>
              <c:strCache/>
            </c:strRef>
          </c:cat>
          <c:val>
            <c:numRef>
              <c:f>'Dochody zrobione 2'!$E$3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11906250" y="2609850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1476375</xdr:colOff>
      <xdr:row>13</xdr:row>
      <xdr:rowOff>114300</xdr:rowOff>
    </xdr:from>
    <xdr:to>
      <xdr:col>8</xdr:col>
      <xdr:colOff>104775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1476375" y="2952750"/>
        <a:ext cx="98488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0.4585</cdr:y>
    </cdr:from>
    <cdr:to>
      <cdr:x>0.4025</cdr:x>
      <cdr:y>0.52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2038350"/>
          <a:ext cx="1428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subwencja ogólna</a:t>
          </a:r>
        </a:p>
      </cdr:txBody>
    </cdr:sp>
  </cdr:relSizeAnchor>
  <cdr:relSizeAnchor xmlns:cdr="http://schemas.openxmlformats.org/drawingml/2006/chartDrawing">
    <cdr:from>
      <cdr:x>0.58925</cdr:x>
      <cdr:y>0.2655</cdr:y>
    </cdr:from>
    <cdr:to>
      <cdr:x>0.7645</cdr:x>
      <cdr:y>0.31775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43400" y="1171575"/>
          <a:ext cx="1295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dochody własne</a:t>
          </a:r>
        </a:p>
      </cdr:txBody>
    </cdr:sp>
  </cdr:relSizeAnchor>
  <cdr:relSizeAnchor xmlns:cdr="http://schemas.openxmlformats.org/drawingml/2006/chartDrawing">
    <cdr:from>
      <cdr:x>0.58825</cdr:x>
      <cdr:y>0.46125</cdr:y>
    </cdr:from>
    <cdr:to>
      <cdr:x>0.7945</cdr:x>
      <cdr:y>0.52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2047875"/>
          <a:ext cx="1524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udziały w podatkach</a:t>
          </a:r>
        </a:p>
      </cdr:txBody>
    </cdr:sp>
  </cdr:relSizeAnchor>
  <cdr:relSizeAnchor xmlns:cdr="http://schemas.openxmlformats.org/drawingml/2006/chartDrawing">
    <cdr:from>
      <cdr:x>0.13975</cdr:x>
      <cdr:y>0.2975</cdr:y>
    </cdr:from>
    <cdr:to>
      <cdr:x>0.31875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1314450"/>
          <a:ext cx="1323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dotacje celowe</a:t>
          </a:r>
        </a:p>
      </cdr:txBody>
    </cdr:sp>
  </cdr:relSizeAnchor>
  <cdr:relSizeAnchor xmlns:cdr="http://schemas.openxmlformats.org/drawingml/2006/chartDrawing">
    <cdr:from>
      <cdr:x>0.71825</cdr:x>
      <cdr:y>0.1655</cdr:y>
    </cdr:from>
    <cdr:to>
      <cdr:x>0.7945</cdr:x>
      <cdr:y>0.21675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95900" y="733425"/>
          <a:ext cx="561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29,56 %</a:t>
          </a:r>
        </a:p>
      </cdr:txBody>
    </cdr:sp>
  </cdr:relSizeAnchor>
  <cdr:relSizeAnchor xmlns:cdr="http://schemas.openxmlformats.org/drawingml/2006/chartDrawing">
    <cdr:from>
      <cdr:x>0.6615</cdr:x>
      <cdr:y>0.79825</cdr:y>
    </cdr:from>
    <cdr:to>
      <cdr:x>0.752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4876800" y="354330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19,58 %</a:t>
          </a:r>
        </a:p>
      </cdr:txBody>
    </cdr:sp>
  </cdr:relSizeAnchor>
  <cdr:relSizeAnchor xmlns:cdr="http://schemas.openxmlformats.org/drawingml/2006/chartDrawing">
    <cdr:from>
      <cdr:x>0.52875</cdr:x>
      <cdr:y>0.66075</cdr:y>
    </cdr:from>
    <cdr:to>
      <cdr:x>0.61425</cdr:x>
      <cdr:y>0.7035</cdr:y>
    </cdr:to>
    <cdr:sp>
      <cdr:nvSpPr>
        <cdr:cNvPr id="7" name="TextBox 7"/>
        <cdr:cNvSpPr txBox="1">
          <a:spLocks noChangeArrowheads="1"/>
        </cdr:cNvSpPr>
      </cdr:nvSpPr>
      <cdr:spPr>
        <a:xfrm>
          <a:off x="3895725" y="29337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0.1985</cdr:x>
      <cdr:y>0.78775</cdr:y>
    </cdr:from>
    <cdr:to>
      <cdr:x>0.28225</cdr:x>
      <cdr:y>0.83425</cdr:y>
    </cdr:to>
    <cdr:sp>
      <cdr:nvSpPr>
        <cdr:cNvPr id="8" name="TextBox 8"/>
        <cdr:cNvSpPr txBox="1">
          <a:spLocks noChangeArrowheads="1"/>
        </cdr:cNvSpPr>
      </cdr:nvSpPr>
      <cdr:spPr>
        <a:xfrm>
          <a:off x="1457325" y="349567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29,86  %</a:t>
          </a:r>
        </a:p>
      </cdr:txBody>
    </cdr:sp>
  </cdr:relSizeAnchor>
  <cdr:relSizeAnchor xmlns:cdr="http://schemas.openxmlformats.org/drawingml/2006/chartDrawing">
    <cdr:from>
      <cdr:x>0.03775</cdr:x>
      <cdr:y>0.216</cdr:y>
    </cdr:from>
    <cdr:to>
      <cdr:x>0.14075</cdr:x>
      <cdr:y>0.25475</cdr:y>
    </cdr:to>
    <cdr:sp>
      <cdr:nvSpPr>
        <cdr:cNvPr id="9" name="TextBox 9"/>
        <cdr:cNvSpPr txBox="1">
          <a:spLocks noChangeArrowheads="1"/>
        </cdr:cNvSpPr>
      </cdr:nvSpPr>
      <cdr:spPr>
        <a:xfrm>
          <a:off x="276225" y="95250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10,36 %
23,51 %
</a:t>
          </a:r>
        </a:p>
      </cdr:txBody>
    </cdr:sp>
  </cdr:relSizeAnchor>
  <cdr:relSizeAnchor xmlns:cdr="http://schemas.openxmlformats.org/drawingml/2006/chartDrawing">
    <cdr:from>
      <cdr:x>0.364</cdr:x>
      <cdr:y>0.13375</cdr:y>
    </cdr:from>
    <cdr:to>
      <cdr:x>0.46425</cdr:x>
      <cdr:y>0.20025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86050" y="5905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0.2275</cdr:y>
    </cdr:from>
    <cdr:to>
      <cdr:x>0.48525</cdr:x>
      <cdr:y>0.31825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200275" y="1009650"/>
          <a:ext cx="1381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Środki pochodzące 
        z budżetu UE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7381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/>
            <a:t>DOCHODY BUDŻETOWE WG WAŻNIEJSZYCH ŹRÓDEŁ- PLAN NA 2011 ROK</a:t>
          </a:r>
        </a:p>
      </cdr:txBody>
    </cdr:sp>
  </cdr:relSizeAnchor>
  <cdr:relSizeAnchor xmlns:cdr="http://schemas.openxmlformats.org/drawingml/2006/chartDrawing">
    <cdr:from>
      <cdr:x>0.29075</cdr:x>
      <cdr:y>0.13375</cdr:y>
    </cdr:from>
    <cdr:to>
      <cdr:x>0.3745</cdr:x>
      <cdr:y>0.1805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43125" y="590550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10,63 %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15</xdr:row>
      <xdr:rowOff>66675</xdr:rowOff>
    </xdr:from>
    <xdr:to>
      <xdr:col>5</xdr:col>
      <xdr:colOff>685800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85800" y="4953000"/>
        <a:ext cx="73818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karek%20Magdalena\Moje%20dokumenty\wykres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Wydatki"/>
      <sheetName val="Inwestecje"/>
    </sheetNames>
    <sheetDataSet>
      <sheetData sheetId="1">
        <row r="5">
          <cell r="M5" t="str">
            <v>wydatki inwestycyjne</v>
          </cell>
          <cell r="N5">
            <v>28178401</v>
          </cell>
        </row>
        <row r="6">
          <cell r="M6" t="str">
            <v>wydatki bieżące </v>
          </cell>
          <cell r="N6">
            <v>178556428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zoomScale="120" zoomScaleNormal="120" workbookViewId="0" topLeftCell="A10">
      <selection activeCell="C11" sqref="C11"/>
    </sheetView>
  </sheetViews>
  <sheetFormatPr defaultColWidth="9.00390625" defaultRowHeight="12.75"/>
  <cols>
    <col min="1" max="1" width="48.375" style="0" customWidth="1"/>
    <col min="2" max="2" width="21.625" style="18" customWidth="1"/>
    <col min="3" max="3" width="12.75390625" style="18" customWidth="1"/>
    <col min="4" max="4" width="11.75390625" style="18" bestFit="1" customWidth="1"/>
    <col min="5" max="5" width="24.125" style="18" customWidth="1"/>
    <col min="6" max="6" width="10.375" style="18" customWidth="1"/>
    <col min="7" max="8" width="9.125" style="18" customWidth="1"/>
    <col min="11" max="11" width="11.75390625" style="0" bestFit="1" customWidth="1"/>
  </cols>
  <sheetData>
    <row r="2" spans="4:7" ht="12.75">
      <c r="D2" s="24"/>
      <c r="E2" s="24"/>
      <c r="F2" s="24"/>
      <c r="G2" s="24"/>
    </row>
    <row r="3" spans="1:7" ht="18" customHeight="1">
      <c r="A3" s="19" t="s">
        <v>7</v>
      </c>
      <c r="B3" s="28">
        <f>SUM(B4:B12)</f>
        <v>369408389.93</v>
      </c>
      <c r="C3" s="29"/>
      <c r="D3" s="24"/>
      <c r="E3" s="24"/>
      <c r="F3" s="24"/>
      <c r="G3" s="24"/>
    </row>
    <row r="4" spans="1:7" ht="18" customHeight="1">
      <c r="A4" s="20" t="s">
        <v>8</v>
      </c>
      <c r="B4" s="30">
        <v>106100226.93</v>
      </c>
      <c r="C4" s="22"/>
      <c r="D4" s="24"/>
      <c r="E4" s="24"/>
      <c r="F4" s="21"/>
      <c r="G4" s="24"/>
    </row>
    <row r="5" spans="1:7" ht="18" customHeight="1">
      <c r="A5" s="20" t="s">
        <v>10</v>
      </c>
      <c r="B5" s="30">
        <f>114082171+8032386</f>
        <v>122114557</v>
      </c>
      <c r="C5" s="23"/>
      <c r="D5" s="24"/>
      <c r="E5" s="24"/>
      <c r="F5" s="24"/>
      <c r="G5" s="24"/>
    </row>
    <row r="6" spans="1:3" ht="18" customHeight="1">
      <c r="A6" s="20" t="s">
        <v>11</v>
      </c>
      <c r="B6" s="30">
        <f>1353850+48542487+2753605</f>
        <v>52649942</v>
      </c>
      <c r="C6" s="22"/>
    </row>
    <row r="7" spans="1:7" ht="18" customHeight="1">
      <c r="A7" s="20" t="s">
        <v>12</v>
      </c>
      <c r="B7" s="31">
        <f>21658+1300+17100895+8039102+10426954</f>
        <v>35589909</v>
      </c>
      <c r="C7" s="23" t="s">
        <v>23</v>
      </c>
      <c r="D7" s="24"/>
      <c r="E7" s="24"/>
      <c r="F7" s="24"/>
      <c r="G7" s="24"/>
    </row>
    <row r="8" spans="1:11" ht="18" customHeight="1">
      <c r="A8" s="20" t="s">
        <v>16</v>
      </c>
      <c r="B8" s="30">
        <f>18844861+13111</f>
        <v>18857972</v>
      </c>
      <c r="C8" s="22"/>
      <c r="D8" s="24"/>
      <c r="E8" s="24"/>
      <c r="F8" s="24"/>
      <c r="G8" s="24"/>
      <c r="K8" s="18">
        <f>SUM(B5:B12)</f>
        <v>263308163</v>
      </c>
    </row>
    <row r="9" spans="1:7" ht="18" customHeight="1">
      <c r="A9" s="20" t="s">
        <v>13</v>
      </c>
      <c r="B9" s="30">
        <f>6030000+8358533+108501</f>
        <v>14497034</v>
      </c>
      <c r="C9" s="22"/>
      <c r="D9" s="24"/>
      <c r="E9" s="24"/>
      <c r="F9" s="24"/>
      <c r="G9" s="24"/>
    </row>
    <row r="10" spans="1:3" ht="18" customHeight="1">
      <c r="A10" s="20" t="s">
        <v>14</v>
      </c>
      <c r="B10" s="30">
        <v>9638327</v>
      </c>
      <c r="C10" s="22"/>
    </row>
    <row r="11" spans="1:7" ht="18" customHeight="1">
      <c r="A11" s="20" t="s">
        <v>15</v>
      </c>
      <c r="B11" s="30">
        <f>2306742+111000+1823080+4600</f>
        <v>4245422</v>
      </c>
      <c r="C11" s="23" t="s">
        <v>24</v>
      </c>
      <c r="D11" s="24"/>
      <c r="E11" s="24"/>
      <c r="F11" s="24"/>
      <c r="G11" s="24"/>
    </row>
    <row r="12" spans="1:3" ht="18" customHeight="1">
      <c r="A12" s="20" t="s">
        <v>9</v>
      </c>
      <c r="B12" s="30">
        <v>5715000</v>
      </c>
      <c r="C12" s="23"/>
    </row>
    <row r="13" ht="18" customHeight="1"/>
    <row r="14" ht="18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3">
      <selection activeCell="G21" sqref="G21"/>
    </sheetView>
  </sheetViews>
  <sheetFormatPr defaultColWidth="9.00390625" defaultRowHeight="12.75"/>
  <cols>
    <col min="1" max="1" width="45.375" style="12" customWidth="1"/>
    <col min="2" max="2" width="18.00390625" style="12" customWidth="1"/>
    <col min="3" max="3" width="15.375" style="12" customWidth="1"/>
    <col min="4" max="4" width="8.875" style="12" customWidth="1"/>
    <col min="5" max="5" width="9.25390625" style="12" customWidth="1"/>
    <col min="6" max="6" width="13.00390625" style="13" customWidth="1"/>
    <col min="7" max="7" width="13.00390625" style="14" customWidth="1"/>
    <col min="8" max="8" width="12.25390625" style="14" customWidth="1"/>
    <col min="9" max="9" width="15.75390625" style="14" customWidth="1"/>
    <col min="10" max="10" width="14.875" style="14" customWidth="1"/>
    <col min="11" max="16384" width="9.125" style="12" customWidth="1"/>
  </cols>
  <sheetData>
    <row r="1" spans="1:5" ht="18.75" customHeight="1">
      <c r="A1" s="16"/>
      <c r="B1" s="16"/>
      <c r="C1" s="16"/>
      <c r="D1" s="34"/>
      <c r="E1" s="34"/>
    </row>
    <row r="2" spans="1:3" ht="18.75" customHeight="1">
      <c r="A2" s="15"/>
      <c r="B2" s="16"/>
      <c r="C2" s="17"/>
    </row>
    <row r="3" spans="1:5" ht="54" customHeight="1">
      <c r="A3" s="32" t="s">
        <v>20</v>
      </c>
      <c r="B3" s="32"/>
      <c r="C3" s="32"/>
      <c r="D3" s="32"/>
      <c r="E3" s="32"/>
    </row>
    <row r="4" spans="1:5" ht="18.75" customHeight="1">
      <c r="A4" s="33" t="s">
        <v>2</v>
      </c>
      <c r="B4" s="33"/>
      <c r="C4" s="33"/>
      <c r="D4" s="33"/>
      <c r="E4" s="33"/>
    </row>
    <row r="5" spans="1:5" ht="51.75" customHeight="1">
      <c r="A5" s="1" t="s">
        <v>0</v>
      </c>
      <c r="B5" s="2" t="s">
        <v>21</v>
      </c>
      <c r="C5" s="2" t="s">
        <v>22</v>
      </c>
      <c r="D5" s="1" t="s">
        <v>17</v>
      </c>
      <c r="E5" s="2" t="s">
        <v>1</v>
      </c>
    </row>
    <row r="6" spans="1:5" ht="13.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9" ht="24" customHeight="1">
      <c r="A7" s="3" t="s">
        <v>3</v>
      </c>
      <c r="B7" s="4">
        <f>SUM(B8:B12)</f>
        <v>293477463</v>
      </c>
      <c r="C7" s="4">
        <f>SUM(C8:C12)</f>
        <v>326737242.37</v>
      </c>
      <c r="D7" s="4">
        <f aca="true" t="shared" si="0" ref="D7:D12">C7/B7*100</f>
        <v>111.33299267003682</v>
      </c>
      <c r="E7" s="4">
        <f>SUM(E8:E12)</f>
        <v>100</v>
      </c>
      <c r="I7" s="13"/>
    </row>
    <row r="8" spans="1:9" ht="24" customHeight="1">
      <c r="A8" s="5" t="s">
        <v>18</v>
      </c>
      <c r="B8" s="6">
        <v>80865634.2</v>
      </c>
      <c r="C8" s="6">
        <v>96593590.61</v>
      </c>
      <c r="D8" s="6">
        <f t="shared" si="0"/>
        <v>119.44949367626427</v>
      </c>
      <c r="E8" s="6">
        <f>C8/C7*100</f>
        <v>29.56307946696098</v>
      </c>
      <c r="I8" s="13"/>
    </row>
    <row r="9" spans="1:9" ht="30.75" customHeight="1">
      <c r="A9" s="7" t="s">
        <v>19</v>
      </c>
      <c r="B9" s="8">
        <v>57516832</v>
      </c>
      <c r="C9" s="27">
        <v>63983687</v>
      </c>
      <c r="D9" s="8">
        <f t="shared" si="0"/>
        <v>111.243413058633</v>
      </c>
      <c r="E9" s="8">
        <f>C9/C7*100</f>
        <v>19.582612173590036</v>
      </c>
      <c r="I9" s="13"/>
    </row>
    <row r="10" spans="1:9" ht="24" customHeight="1">
      <c r="A10" s="5" t="s">
        <v>4</v>
      </c>
      <c r="B10" s="26">
        <v>92838366</v>
      </c>
      <c r="C10" s="26">
        <v>97562376</v>
      </c>
      <c r="D10" s="6">
        <f t="shared" si="0"/>
        <v>105.08842432664099</v>
      </c>
      <c r="E10" s="8">
        <f>C10/C7*100</f>
        <v>29.859582364204307</v>
      </c>
      <c r="I10" s="13"/>
    </row>
    <row r="11" spans="1:9" ht="24" customHeight="1">
      <c r="A11" s="5" t="s">
        <v>5</v>
      </c>
      <c r="B11" s="26">
        <v>43583837.74</v>
      </c>
      <c r="C11" s="26">
        <v>33860684.75</v>
      </c>
      <c r="D11" s="6">
        <f t="shared" si="0"/>
        <v>77.69092054719088</v>
      </c>
      <c r="E11" s="6">
        <f>C11/C7*100</f>
        <v>10.363276773835251</v>
      </c>
      <c r="I11" s="13"/>
    </row>
    <row r="12" spans="1:9" ht="32.25" customHeight="1">
      <c r="A12" s="7" t="s">
        <v>6</v>
      </c>
      <c r="B12" s="26">
        <v>18672793.06</v>
      </c>
      <c r="C12" s="26">
        <v>34736904.01</v>
      </c>
      <c r="D12" s="6">
        <f t="shared" si="0"/>
        <v>186.0295023801865</v>
      </c>
      <c r="E12" s="6">
        <f>C12/C7*100</f>
        <v>10.631449221409426</v>
      </c>
      <c r="I12" s="13"/>
    </row>
    <row r="13" spans="1:5" ht="18.75" customHeight="1">
      <c r="A13" s="9"/>
      <c r="B13" s="10"/>
      <c r="C13" s="10"/>
      <c r="D13" s="10"/>
      <c r="E13" s="11"/>
    </row>
    <row r="14" spans="1:5" ht="18.75" customHeight="1">
      <c r="A14" s="9"/>
      <c r="B14" s="10"/>
      <c r="C14" s="10"/>
      <c r="D14" s="10"/>
      <c r="E14" s="11"/>
    </row>
    <row r="16" ht="14.25">
      <c r="I16" s="25"/>
    </row>
    <row r="17" ht="14.25">
      <c r="I17" s="25"/>
    </row>
    <row r="18" ht="14.25">
      <c r="I18" s="25"/>
    </row>
    <row r="19" spans="7:9" ht="14.25">
      <c r="G19" s="13"/>
      <c r="I19" s="25"/>
    </row>
    <row r="20" ht="14.25">
      <c r="I20" s="25"/>
    </row>
    <row r="21" ht="14.25">
      <c r="G21" s="13"/>
    </row>
    <row r="22" ht="14.25">
      <c r="G22" s="13"/>
    </row>
    <row r="23" spans="7:8" ht="14.25">
      <c r="G23" s="13"/>
      <c r="H23" s="13"/>
    </row>
    <row r="24" ht="14.25">
      <c r="G24" s="13"/>
    </row>
    <row r="25" ht="14.25">
      <c r="G25" s="13"/>
    </row>
    <row r="26" ht="14.25">
      <c r="G26" s="13"/>
    </row>
    <row r="27" ht="14.25">
      <c r="G27" s="13"/>
    </row>
    <row r="28" ht="14.25">
      <c r="G28" s="13"/>
    </row>
    <row r="29" ht="14.25">
      <c r="G29" s="13"/>
    </row>
    <row r="30" ht="14.25">
      <c r="G30" s="13"/>
    </row>
    <row r="31" ht="14.25">
      <c r="G31" s="13"/>
    </row>
    <row r="32" ht="14.25">
      <c r="G32" s="13"/>
    </row>
    <row r="33" ht="14.25">
      <c r="G33" s="13"/>
    </row>
    <row r="34" ht="14.25">
      <c r="G34" s="13"/>
    </row>
  </sheetData>
  <mergeCells count="3">
    <mergeCell ref="A3:E3"/>
    <mergeCell ref="A4:E4"/>
    <mergeCell ref="D1:E1"/>
  </mergeCells>
  <printOptions/>
  <pageMargins left="0.3937007874015748" right="0" top="0.5118110236220472" bottom="0.98425196850393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Krawczyk_Ag</cp:lastModifiedBy>
  <cp:lastPrinted>2010-11-15T10:30:06Z</cp:lastPrinted>
  <dcterms:created xsi:type="dcterms:W3CDTF">2004-03-18T09:33:03Z</dcterms:created>
  <dcterms:modified xsi:type="dcterms:W3CDTF">2010-11-15T10:30:12Z</dcterms:modified>
  <cp:category/>
  <cp:version/>
  <cp:contentType/>
  <cp:contentStatus/>
</cp:coreProperties>
</file>