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77" activeTab="2"/>
  </bookViews>
  <sheets>
    <sheet name="GFOŚiGW W" sheetId="1" r:id="rId1"/>
    <sheet name="PFOŚiGW W" sheetId="2" r:id="rId2"/>
    <sheet name="FGZGiK W" sheetId="3" r:id="rId3"/>
  </sheets>
  <definedNames/>
  <calcPr fullCalcOnLoad="1"/>
</workbook>
</file>

<file path=xl/sharedStrings.xml><?xml version="1.0" encoding="utf-8"?>
<sst xmlns="http://schemas.openxmlformats.org/spreadsheetml/2006/main" count="210" uniqueCount="111">
  <si>
    <t>Dział 900 rozdział 90011</t>
  </si>
  <si>
    <t>PRZYCHODY</t>
  </si>
  <si>
    <t>Źródło przychodów</t>
  </si>
  <si>
    <t>§</t>
  </si>
  <si>
    <t>OGÓŁEM = I + II</t>
  </si>
  <si>
    <t>I</t>
  </si>
  <si>
    <t>Stan funduszu na początek roku</t>
  </si>
  <si>
    <t>II</t>
  </si>
  <si>
    <t>1.</t>
  </si>
  <si>
    <t>0690</t>
  </si>
  <si>
    <t>2.</t>
  </si>
  <si>
    <t>0580</t>
  </si>
  <si>
    <t>3.</t>
  </si>
  <si>
    <t>Wpływy z tytułu opłat i kar za gospodarcze</t>
  </si>
  <si>
    <t>2960</t>
  </si>
  <si>
    <t xml:space="preserve">korzystanie ze środowiska </t>
  </si>
  <si>
    <t>WYDATKI</t>
  </si>
  <si>
    <t>Określenie przeznaczenia wydatków</t>
  </si>
  <si>
    <t>4300</t>
  </si>
  <si>
    <t>6110</t>
  </si>
  <si>
    <t>4.</t>
  </si>
  <si>
    <t>5.</t>
  </si>
  <si>
    <t>6.</t>
  </si>
  <si>
    <t>7.</t>
  </si>
  <si>
    <t>Wspieranie działań z zakresu rolnictwa ekologicznego</t>
  </si>
  <si>
    <t>Lp.</t>
  </si>
  <si>
    <t>3040</t>
  </si>
  <si>
    <t>0920</t>
  </si>
  <si>
    <t>Inne zwiększenia - odsetki</t>
  </si>
  <si>
    <t>Opłaty za wycinkę drzew i krzewów</t>
  </si>
  <si>
    <t>Kary za nielegalne usuwanie drzew i krzewów</t>
  </si>
  <si>
    <t>Opracowanie i wydanie kalendarza</t>
  </si>
  <si>
    <t>4210</t>
  </si>
  <si>
    <t>Likwidacja dzikich wysypisk odpadów</t>
  </si>
  <si>
    <t>Realizacja zadań modernizacyjnych służących ochronie</t>
  </si>
  <si>
    <t>Realizacja programu selektywnej zbiórki odpadami</t>
  </si>
  <si>
    <t>i wyrobów zawierających azbest na terenie miasta PT''</t>
  </si>
  <si>
    <t>środowiska i gospodarki wodnej m.in. rekultywacja</t>
  </si>
  <si>
    <t>Zakup nagród dla laureatów konkursów ekologicznych</t>
  </si>
  <si>
    <t xml:space="preserve">Realizacja "Programu usuwania azbestu  </t>
  </si>
  <si>
    <t>Dział 710 rozdział 71030</t>
  </si>
  <si>
    <t>Wpływy z usług</t>
  </si>
  <si>
    <t>0830</t>
  </si>
  <si>
    <t>Pozostałe odsetki</t>
  </si>
  <si>
    <t>Zakup materiałów i wyposażenia</t>
  </si>
  <si>
    <t>Zakup usług pozostałych</t>
  </si>
  <si>
    <t>Wydatki na zakupy inwestycyjne</t>
  </si>
  <si>
    <t>6120</t>
  </si>
  <si>
    <t>Odpis 20 % na fundusz centralny i wojewódzki</t>
  </si>
  <si>
    <t>8.</t>
  </si>
  <si>
    <t>9.</t>
  </si>
  <si>
    <t>Realizacja zadań związanych z ochroną zwierząt dziko żyjących</t>
  </si>
  <si>
    <t>wysypiska odpadów w Dołach Brzeskich</t>
  </si>
  <si>
    <t>4270</t>
  </si>
  <si>
    <t>Szkolenia pracowników nie będacych członkami korpusu służby cywilnej</t>
  </si>
  <si>
    <t>4700</t>
  </si>
  <si>
    <t>Zakup materiałow papierniczych do sprzętu drukarskiego i urządzeń kserograficznych</t>
  </si>
  <si>
    <t>4740</t>
  </si>
  <si>
    <t>4750</t>
  </si>
  <si>
    <t>Infrastruktura Regionalnego Systemu Informacji Przestrzennej Województwa Łódzkiego (GIS)</t>
  </si>
  <si>
    <t>Zakup akcesoriów komputerowych, w tym programów             i licencji</t>
  </si>
  <si>
    <t>% wykonania</t>
  </si>
  <si>
    <t>Wpływy z tytułu upomnień</t>
  </si>
  <si>
    <r>
      <t xml:space="preserve">Na przychody </t>
    </r>
    <r>
      <rPr>
        <u val="single"/>
        <sz val="12"/>
        <rFont val="Arial"/>
        <family val="2"/>
      </rPr>
      <t>Gminnego Funduszu Ochrony Środowiska i Gospodarki Wodnej</t>
    </r>
    <r>
      <rPr>
        <sz val="12"/>
        <rFont val="Arial"/>
        <family val="2"/>
      </rPr>
      <t xml:space="preserve"> składają się :  </t>
    </r>
  </si>
  <si>
    <t xml:space="preserve">* wpływy z tytułu opłat za usuwanie drzew, </t>
  </si>
  <si>
    <t>* wpływy z tytułu kar za usuwanie drzew bez wymaganego zezwolenia,</t>
  </si>
  <si>
    <t xml:space="preserve">IV. WYKONANIE PLANU PRZCHODÓW I WYDATKÓW GMINNEGO FUNDUSZU  OCHRONY ŚRODOWISKA I GOSPODARKI WODNEJ </t>
  </si>
  <si>
    <t xml:space="preserve">VI. WYKONANIE PLANU PRZYCHODÓW I WYDATKÓW FUNDUSZU GOSPODARKI ZASOBEM GEODEZYJNYM I KARTOGRAFICZNYM                                          </t>
  </si>
  <si>
    <t xml:space="preserve">V. WYKONANIE PLANU PRZYCHODÓW I WYDATKÓW POWIATOWEGO FUNDUSZU                                                                                                                                       OCHRONY ŚRODOWISKA I GOSPODARKI WODNEJ  </t>
  </si>
  <si>
    <t>* odsetki za nieterminowe wpłaty.</t>
  </si>
  <si>
    <t>Zakup usług remontowych</t>
  </si>
  <si>
    <t xml:space="preserve">Zakup pomocy naukowych , dydaktycznych i książek z zakresu ochrony środowiska </t>
  </si>
  <si>
    <t xml:space="preserve">Szkolenia, kursy,  seminaria itp. z zakresu ochrony środowiska </t>
  </si>
  <si>
    <t>Wspieranie  działań z zakresu  rolnictwa ekologicznego-zakup miesięcznika "Rada"</t>
  </si>
  <si>
    <t>Opracowanie oraz wydanie broszur i ulotek z zakresu ochrony środowiska</t>
  </si>
  <si>
    <t>Plan na          2008 r.</t>
  </si>
  <si>
    <t>Rekultywacja składowiska odpadów</t>
  </si>
  <si>
    <t xml:space="preserve"> </t>
  </si>
  <si>
    <t>Współfinansowanie zadań inwestycyjnych służących ochronie środowiska i gospodarce wodnej</t>
  </si>
  <si>
    <t xml:space="preserve">* wpływy z Urzędu Marszałkowskiego za gospodarcze korzystanie ze środowiska, </t>
  </si>
  <si>
    <t>Środki te  przeznaczono m.in. na; zakup nagród dla uczestników międzyszkolnego konkursu ekologicznego, szkolenia oraz zakup książek z zakresu ochrony środowiska,zakup miesięcznika "Rada". Wyżej wymienione zadania będą kontynuowane w II półroczu 2008 r.</t>
  </si>
  <si>
    <t>Plan na 2008 r.</t>
  </si>
  <si>
    <t>Odsetki bankowe</t>
  </si>
  <si>
    <t>Wpływy z tytułu opłat i kar za gospodarcze korzystanie ze środowiska - środki z UM</t>
  </si>
  <si>
    <t xml:space="preserve">Likwidacja nadzwyczajnych zagrożeń środowiska </t>
  </si>
  <si>
    <t>Opracowanie zmiany Programu Ochrony Środowiska i Planu Gospodarki Odpadami wraz z oceną oddziaływania na środowisko</t>
  </si>
  <si>
    <t xml:space="preserve">W 2005 r. rozpoczęto realizację wieloletniego "Programu usuwania azbestu i wyrobów zawierających azbest z terenu miasta Piotrkowa Trybunalskiego". Program ma na celu wyeliminowanie  zabudowy eternitowej na terenie naszego miasta. Na realizację tego zadania zaplanowano 40.000,00 zł, z tego w I półroczu 2008 r.  wydano 12.728,19 zł. Kwota ta została przeznaczona na pokrycie wszystkich prac demontażowych związanych z usuwaniem eternitu. </t>
  </si>
  <si>
    <t>0970</t>
  </si>
  <si>
    <t xml:space="preserve">Wpływy z różnych dochodów </t>
  </si>
  <si>
    <t>Plan na         2008 r.</t>
  </si>
  <si>
    <t xml:space="preserve">W 2008 r. zaplanowano również prace związane z zadaniami modernizacyjnymi służącymi ochronie środowiska w kwocie 130.000,00 zł, którą planowano przeznaczyć na rozpoczęcie zadania rekultywacji miejskiego składowiska odpadów w Dołach Brzeskich - etap projektowy.             W I półroczu 2008 r. wydatkowano na dokumentację projektową  dot. zamknięcia i rekultywacji składowiska kwotę 49.950 złotych.Pozostała kwota przeznaczona zostanie na prace rekultywacyjne. </t>
  </si>
  <si>
    <t>Wykonanie za I półr. 2008 r.</t>
  </si>
  <si>
    <t>Wykonanie za  I półr. 2008 r.</t>
  </si>
  <si>
    <t>Tabela Nr 20</t>
  </si>
  <si>
    <t>Przychody te są nam przekazywane przez Urząd Marszałkowski i zostały wydane w wysokości 69.242,19 zł, tj. w 23,88 % planu wynoszącego 290.000,00 zł.</t>
  </si>
  <si>
    <r>
      <t xml:space="preserve">W  I  półroczu 2008 r. wpływy z tytułu opłat i kar za gospodarcze korzystanie ze środowiska na przychody </t>
    </r>
    <r>
      <rPr>
        <u val="single"/>
        <sz val="12"/>
        <rFont val="Arial CE"/>
        <family val="0"/>
      </rPr>
      <t>Powiatowego Funduszu Ochrony Środowiska i Gospodarki Wodnej</t>
    </r>
    <r>
      <rPr>
        <sz val="12"/>
        <rFont val="Arial CE"/>
        <family val="0"/>
      </rPr>
      <t xml:space="preserve"> wyniosły 88.073,05 zł, co stanowi 58,72 % planu wynoszącego 150.000,00 zł.</t>
    </r>
  </si>
  <si>
    <t xml:space="preserve">Środki z Funduszu są przeznaczane na realizacje zadań związanych z ochroną środowiska.                   Na realizację zadania dotyczącego likwidacji dzikich wysypisk odpadów komunalnych  nie wydano środków w I półroczu, gdyż  pierwsze zlecenie rozpoczęto realizować pod koniec maja  biężącego roku. </t>
  </si>
  <si>
    <t>Tabela Nr 21</t>
  </si>
  <si>
    <r>
      <t xml:space="preserve">Przychody </t>
    </r>
    <r>
      <rPr>
        <u val="single"/>
        <sz val="12"/>
        <rFont val="Arial CE"/>
        <family val="0"/>
      </rPr>
      <t>Funduszu Zasobem Geodezyjnym i Karograficznym</t>
    </r>
    <r>
      <rPr>
        <sz val="12"/>
        <rFont val="Arial CE"/>
        <family val="0"/>
      </rPr>
      <t xml:space="preserve"> uzyskano w I półroczu  2008 r.                   w wysokości 175.950,75 zł, co stanowi 46,76 % planu wynoszącego 376.222,00 zł. </t>
    </r>
  </si>
  <si>
    <t xml:space="preserve">W I półroczu 2008 r. wydano 122.937,73 zł  co stanowiło 16,84 % planu wynoszacego 730.000,00 zł, w tym m.in. na :                                                                                                                                      *prace zwiazane z aktualizacją i utrzymaniem zasobu geodezyjnego  i kartograficznego,              *uzupełnienie mapy numerycznej,                                                                                                                *skanowanie dokumentacji geodezyjnej i kartograficznej,                                                                *przygotowanie wstępnego i ostatecznego studium wykonalności  do projektu "Infrastruktura           Regionalnego Systemu Informacji  Przestrzennej Województwa Łódzkiego". </t>
  </si>
  <si>
    <t>Tabela Nr 19</t>
  </si>
  <si>
    <t>W I półroczu 2008 wydano kwotę 12 148,79 zł, co stanowi 2,48 % planu wynoszacego 489 378,00 zł.</t>
  </si>
  <si>
    <t>Współfinansowanie zadań inwestycyjnych służących ochronie środowiska i gospodarki wodnej nastąpi w II półroczu br.</t>
  </si>
  <si>
    <t>Stan funduszu; plan na koniec roku, wykonanie na 30.06</t>
  </si>
  <si>
    <t>Wykonanie za                                 I półr. 2008 r.</t>
  </si>
  <si>
    <t>Wykonanie za                                           I półr. 2008 r.</t>
  </si>
  <si>
    <t>Stan funduszu; plan na koniec roku, wykonanie na 30.06.</t>
  </si>
  <si>
    <t>Środki z Funduszu są przeznaczone na realizację zadań związanych z ochroną środowiska . Powyższe wpływy są nieprzewidywalne , a wykazane w planie kwoty są  jedynie przypuszczalne. Wysokość planu środków finansowych przelewanych z Urzędu Marszałkowskiego przyjęto  na poziomie roku ubiegłego. Ogółem w I półroczu  przychody wyniosły 173 609,62 zł przy planie wynoszącym 325 500,00 zł co stanowi 53,34 %.</t>
  </si>
  <si>
    <t xml:space="preserve">Pozostałe zadania są przewidywane do realizacji w II półroczu  2008 r. w tym m.in. :                                *opracowanie oraz wydawanie broszur i ulotek informacyjnych z zakresu ochrony środowiska,             *opracowanie i wydawanie kalendarza,                                                                                                              *zadania związane z ochroną zwierząt dziko żyjących,                                                                                    *rekultywację składowiska odpadów.                                                                                                                               </t>
  </si>
  <si>
    <t>Stan funduszu; plan  na koniec roku, wykonanie na 30.06.</t>
  </si>
  <si>
    <t>W 2008 r. prowadzona była selektywna zbiórka odpadów opakowaniowych wysegregowanych                  z odpadów opakowaniowych komunalnych, na którą wydano w I półroczu   6.564,00 zł.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</si>
</sst>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5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1"/>
      <name val="Arial CE"/>
      <family val="0"/>
    </font>
    <font>
      <b/>
      <sz val="14"/>
      <name val="Arial"/>
      <family val="2"/>
    </font>
    <font>
      <sz val="14"/>
      <name val="Arial CE"/>
      <family val="0"/>
    </font>
    <font>
      <sz val="12"/>
      <name val="Arial"/>
      <family val="2"/>
    </font>
    <font>
      <u val="single"/>
      <sz val="12"/>
      <name val="Arial"/>
      <family val="2"/>
    </font>
    <font>
      <sz val="12"/>
      <name val="Arial CE"/>
      <family val="0"/>
    </font>
    <font>
      <u val="single"/>
      <sz val="12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0" fillId="0" borderId="8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horizontal="right" vertical="center" wrapText="1"/>
    </xf>
    <xf numFmtId="4" fontId="0" fillId="0" borderId="9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7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7" xfId="0" applyNumberFormat="1" applyFont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 wrapText="1" shrinkToFit="1"/>
    </xf>
    <xf numFmtId="0" fontId="10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0" fillId="0" borderId="3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horizontal="right" vertical="center" wrapText="1"/>
    </xf>
    <xf numFmtId="4" fontId="0" fillId="0" borderId="7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2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4" fontId="2" fillId="0" borderId="3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H7" sqref="H7"/>
    </sheetView>
  </sheetViews>
  <sheetFormatPr defaultColWidth="9.00390625" defaultRowHeight="12.75"/>
  <cols>
    <col min="1" max="1" width="4.00390625" style="2" customWidth="1"/>
    <col min="2" max="2" width="47.875" style="2" customWidth="1"/>
    <col min="3" max="3" width="9.875" style="2" customWidth="1"/>
    <col min="4" max="4" width="12.375" style="2" customWidth="1"/>
    <col min="5" max="5" width="14.125" style="2" customWidth="1"/>
    <col min="6" max="6" width="11.375" style="2" customWidth="1"/>
    <col min="7" max="16384" width="9.125" style="2" customWidth="1"/>
  </cols>
  <sheetData>
    <row r="1" spans="1:6" ht="12.75">
      <c r="A1" s="138">
        <v>171</v>
      </c>
      <c r="B1" s="138"/>
      <c r="C1" s="138"/>
      <c r="D1" s="138"/>
      <c r="E1" s="138"/>
      <c r="F1" s="138"/>
    </row>
    <row r="2" ht="12.75">
      <c r="E2" s="2" t="s">
        <v>100</v>
      </c>
    </row>
    <row r="4" spans="1:6" ht="33" customHeight="1">
      <c r="A4" s="140" t="s">
        <v>66</v>
      </c>
      <c r="B4" s="140"/>
      <c r="C4" s="140"/>
      <c r="D4" s="140"/>
      <c r="E4" s="141"/>
      <c r="F4" s="141"/>
    </row>
    <row r="5" spans="1:4" ht="9" customHeight="1">
      <c r="A5" s="45"/>
      <c r="B5" s="45"/>
      <c r="C5" s="45"/>
      <c r="D5" s="45"/>
    </row>
    <row r="6" spans="1:2" ht="13.5" customHeight="1">
      <c r="A6" s="2" t="s">
        <v>0</v>
      </c>
      <c r="B6" s="44"/>
    </row>
    <row r="7" ht="13.5" customHeight="1"/>
    <row r="8" spans="1:4" s="3" customFormat="1" ht="12.75">
      <c r="A8" s="2"/>
      <c r="B8" s="2" t="s">
        <v>1</v>
      </c>
      <c r="C8" s="2"/>
      <c r="D8" s="2"/>
    </row>
    <row r="9" spans="1:4" s="3" customFormat="1" ht="12.75" customHeight="1">
      <c r="A9" s="2"/>
      <c r="B9" s="2"/>
      <c r="C9" s="2"/>
      <c r="D9" s="2"/>
    </row>
    <row r="10" spans="1:6" s="3" customFormat="1" ht="29.25" customHeight="1">
      <c r="A10" s="4" t="s">
        <v>25</v>
      </c>
      <c r="B10" s="4" t="s">
        <v>2</v>
      </c>
      <c r="C10" s="4" t="s">
        <v>3</v>
      </c>
      <c r="D10" s="4" t="s">
        <v>75</v>
      </c>
      <c r="E10" s="4" t="s">
        <v>104</v>
      </c>
      <c r="F10" s="4" t="s">
        <v>61</v>
      </c>
    </row>
    <row r="11" spans="1:6" s="3" customFormat="1" ht="14.2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s="3" customFormat="1" ht="18" customHeight="1">
      <c r="A12" s="4"/>
      <c r="B12" s="4" t="s">
        <v>4</v>
      </c>
      <c r="C12" s="4"/>
      <c r="D12" s="80">
        <f>D13+D14</f>
        <v>592625</v>
      </c>
      <c r="E12" s="80">
        <f>E13+E14</f>
        <v>440734.64</v>
      </c>
      <c r="F12" s="80">
        <f>E12/D12*100</f>
        <v>74.36990339590804</v>
      </c>
    </row>
    <row r="13" spans="1:6" s="3" customFormat="1" ht="18" customHeight="1">
      <c r="A13" s="5" t="s">
        <v>5</v>
      </c>
      <c r="B13" s="5" t="s">
        <v>6</v>
      </c>
      <c r="C13" s="6"/>
      <c r="D13" s="69">
        <v>267125</v>
      </c>
      <c r="E13" s="69">
        <v>267125.02</v>
      </c>
      <c r="F13" s="80">
        <f aca="true" t="shared" si="0" ref="F13:F19">E13/D13*100</f>
        <v>100.0000074871315</v>
      </c>
    </row>
    <row r="14" spans="1:6" s="3" customFormat="1" ht="18" customHeight="1">
      <c r="A14" s="8" t="s">
        <v>7</v>
      </c>
      <c r="B14" s="8" t="s">
        <v>1</v>
      </c>
      <c r="C14" s="9"/>
      <c r="D14" s="81">
        <f>SUM(D15:D19)</f>
        <v>325500</v>
      </c>
      <c r="E14" s="81">
        <f>SUM(E15:E19)</f>
        <v>173609.62</v>
      </c>
      <c r="F14" s="80">
        <f t="shared" si="0"/>
        <v>53.336288786482335</v>
      </c>
    </row>
    <row r="15" spans="1:6" s="3" customFormat="1" ht="18" customHeight="1">
      <c r="A15" s="10" t="s">
        <v>8</v>
      </c>
      <c r="B15" s="10" t="s">
        <v>29</v>
      </c>
      <c r="C15" s="11" t="s">
        <v>9</v>
      </c>
      <c r="D15" s="79">
        <v>20000</v>
      </c>
      <c r="E15" s="79">
        <v>0</v>
      </c>
      <c r="F15" s="86">
        <f t="shared" si="0"/>
        <v>0</v>
      </c>
    </row>
    <row r="16" spans="1:6" s="3" customFormat="1" ht="18" customHeight="1">
      <c r="A16" s="10" t="s">
        <v>10</v>
      </c>
      <c r="B16" s="10" t="s">
        <v>30</v>
      </c>
      <c r="C16" s="11" t="s">
        <v>11</v>
      </c>
      <c r="D16" s="79">
        <v>5000</v>
      </c>
      <c r="E16" s="79">
        <v>0</v>
      </c>
      <c r="F16" s="87">
        <f t="shared" si="0"/>
        <v>0</v>
      </c>
    </row>
    <row r="17" spans="1:6" s="3" customFormat="1" ht="15" customHeight="1">
      <c r="A17" s="10" t="s">
        <v>12</v>
      </c>
      <c r="B17" s="10" t="s">
        <v>13</v>
      </c>
      <c r="C17" s="11" t="s">
        <v>14</v>
      </c>
      <c r="D17" s="79">
        <v>300000</v>
      </c>
      <c r="E17" s="83">
        <v>173473.55</v>
      </c>
      <c r="F17" s="87">
        <f t="shared" si="0"/>
        <v>57.82451666666666</v>
      </c>
    </row>
    <row r="18" spans="1:6" s="3" customFormat="1" ht="13.5" customHeight="1">
      <c r="A18" s="12"/>
      <c r="B18" s="12" t="s">
        <v>15</v>
      </c>
      <c r="C18" s="13"/>
      <c r="D18" s="95"/>
      <c r="E18" s="78"/>
      <c r="F18" s="88"/>
    </row>
    <row r="19" spans="1:6" s="3" customFormat="1" ht="18" customHeight="1">
      <c r="A19" s="14" t="s">
        <v>20</v>
      </c>
      <c r="B19" s="14" t="s">
        <v>28</v>
      </c>
      <c r="C19" s="15" t="s">
        <v>27</v>
      </c>
      <c r="D19" s="77">
        <v>500</v>
      </c>
      <c r="E19" s="77">
        <v>136.07</v>
      </c>
      <c r="F19" s="88">
        <f t="shared" si="0"/>
        <v>27.214</v>
      </c>
    </row>
    <row r="20" spans="3:6" s="3" customFormat="1" ht="12" customHeight="1">
      <c r="C20" s="16"/>
      <c r="D20" s="17"/>
      <c r="E20" s="17"/>
      <c r="F20" s="17"/>
    </row>
    <row r="21" spans="2:6" s="3" customFormat="1" ht="13.5" customHeight="1">
      <c r="B21" s="3" t="s">
        <v>16</v>
      </c>
      <c r="C21" s="16"/>
      <c r="D21" s="17"/>
      <c r="E21" s="17"/>
      <c r="F21" s="17"/>
    </row>
    <row r="22" spans="1:6" s="3" customFormat="1" ht="29.25" customHeight="1">
      <c r="A22" s="4" t="s">
        <v>25</v>
      </c>
      <c r="B22" s="4" t="s">
        <v>17</v>
      </c>
      <c r="C22" s="4" t="s">
        <v>3</v>
      </c>
      <c r="D22" s="4" t="s">
        <v>75</v>
      </c>
      <c r="E22" s="4" t="s">
        <v>105</v>
      </c>
      <c r="F22" s="4" t="s">
        <v>61</v>
      </c>
    </row>
    <row r="23" spans="1:6" s="55" customFormat="1" ht="15.75" customHeight="1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4">
        <v>6</v>
      </c>
    </row>
    <row r="24" spans="1:6" s="3" customFormat="1" ht="18" customHeight="1">
      <c r="A24" s="4"/>
      <c r="B24" s="4" t="s">
        <v>4</v>
      </c>
      <c r="C24" s="4"/>
      <c r="D24" s="80">
        <f>D25+D43</f>
        <v>592625</v>
      </c>
      <c r="E24" s="80">
        <f>E25+E43</f>
        <v>440734.63999999996</v>
      </c>
      <c r="F24" s="80">
        <f>E24/D24*100</f>
        <v>74.36990339590804</v>
      </c>
    </row>
    <row r="25" spans="1:6" s="3" customFormat="1" ht="14.25" customHeight="1">
      <c r="A25" s="5" t="s">
        <v>5</v>
      </c>
      <c r="B25" s="5" t="s">
        <v>16</v>
      </c>
      <c r="C25" s="18"/>
      <c r="D25" s="69">
        <f>SUM(D26:D30)</f>
        <v>489378</v>
      </c>
      <c r="E25" s="69">
        <f>SUM(E26:E30)</f>
        <v>12148.79</v>
      </c>
      <c r="F25" s="80">
        <f aca="true" t="shared" si="1" ref="F25:F43">E25/D25*100</f>
        <v>2.482496148171761</v>
      </c>
    </row>
    <row r="26" spans="1:6" s="3" customFormat="1" ht="13.5" customHeight="1">
      <c r="A26" s="8"/>
      <c r="B26" s="8"/>
      <c r="C26" s="9" t="s">
        <v>26</v>
      </c>
      <c r="D26" s="81">
        <v>50000</v>
      </c>
      <c r="E26" s="81">
        <v>6615.04</v>
      </c>
      <c r="F26" s="80">
        <f t="shared" si="1"/>
        <v>13.23008</v>
      </c>
    </row>
    <row r="27" spans="1:6" s="3" customFormat="1" ht="13.5" customHeight="1">
      <c r="A27" s="8"/>
      <c r="B27" s="8"/>
      <c r="C27" s="9" t="s">
        <v>32</v>
      </c>
      <c r="D27" s="81">
        <v>30000</v>
      </c>
      <c r="E27" s="81">
        <v>1830.75</v>
      </c>
      <c r="F27" s="80">
        <f t="shared" si="1"/>
        <v>6.1025</v>
      </c>
    </row>
    <row r="28" spans="1:6" s="3" customFormat="1" ht="13.5" customHeight="1">
      <c r="A28" s="8"/>
      <c r="B28" s="8"/>
      <c r="C28" s="9" t="s">
        <v>18</v>
      </c>
      <c r="D28" s="81">
        <v>271378</v>
      </c>
      <c r="E28" s="81">
        <f>E39+E38+E42</f>
        <v>0</v>
      </c>
      <c r="F28" s="80">
        <f t="shared" si="1"/>
        <v>0</v>
      </c>
    </row>
    <row r="29" spans="1:6" s="3" customFormat="1" ht="13.5" customHeight="1">
      <c r="A29" s="8"/>
      <c r="B29" s="8"/>
      <c r="C29" s="9" t="s">
        <v>55</v>
      </c>
      <c r="D29" s="81">
        <v>8000</v>
      </c>
      <c r="E29" s="81">
        <v>3703</v>
      </c>
      <c r="F29" s="80">
        <f t="shared" si="1"/>
        <v>46.2875</v>
      </c>
    </row>
    <row r="30" spans="1:6" s="3" customFormat="1" ht="13.5" customHeight="1">
      <c r="A30" s="8"/>
      <c r="B30" s="8"/>
      <c r="C30" s="9" t="s">
        <v>19</v>
      </c>
      <c r="D30" s="81">
        <v>130000</v>
      </c>
      <c r="E30" s="81">
        <f>E31</f>
        <v>0</v>
      </c>
      <c r="F30" s="82">
        <f t="shared" si="1"/>
        <v>0</v>
      </c>
    </row>
    <row r="31" spans="1:9" s="3" customFormat="1" ht="11.25" customHeight="1">
      <c r="A31" s="119" t="s">
        <v>8</v>
      </c>
      <c r="B31" s="128" t="s">
        <v>78</v>
      </c>
      <c r="C31" s="121" t="s">
        <v>19</v>
      </c>
      <c r="D31" s="124">
        <v>130000</v>
      </c>
      <c r="E31" s="124">
        <v>0</v>
      </c>
      <c r="F31" s="133">
        <f>E31/D31*100</f>
        <v>0</v>
      </c>
      <c r="I31" s="126" t="s">
        <v>77</v>
      </c>
    </row>
    <row r="32" spans="1:9" s="3" customFormat="1" ht="12" customHeight="1">
      <c r="A32" s="125"/>
      <c r="B32" s="129"/>
      <c r="C32" s="122"/>
      <c r="D32" s="125"/>
      <c r="E32" s="125"/>
      <c r="F32" s="134"/>
      <c r="I32" s="127"/>
    </row>
    <row r="33" spans="1:6" s="3" customFormat="1" ht="7.5" customHeight="1">
      <c r="A33" s="120"/>
      <c r="B33" s="130"/>
      <c r="C33" s="123"/>
      <c r="D33" s="120"/>
      <c r="E33" s="120"/>
      <c r="F33" s="135"/>
    </row>
    <row r="34" spans="1:6" s="3" customFormat="1" ht="27" customHeight="1">
      <c r="A34" s="14" t="s">
        <v>10</v>
      </c>
      <c r="B34" s="43" t="s">
        <v>71</v>
      </c>
      <c r="C34" s="15" t="s">
        <v>32</v>
      </c>
      <c r="D34" s="77">
        <v>5000</v>
      </c>
      <c r="E34" s="77">
        <v>1578.75</v>
      </c>
      <c r="F34" s="86">
        <f t="shared" si="1"/>
        <v>31.574999999999996</v>
      </c>
    </row>
    <row r="35" spans="1:6" s="3" customFormat="1" ht="28.5" customHeight="1">
      <c r="A35" s="14" t="s">
        <v>12</v>
      </c>
      <c r="B35" s="43" t="s">
        <v>72</v>
      </c>
      <c r="C35" s="15" t="s">
        <v>55</v>
      </c>
      <c r="D35" s="77">
        <v>8000</v>
      </c>
      <c r="E35" s="77">
        <v>3703</v>
      </c>
      <c r="F35" s="89">
        <f t="shared" si="1"/>
        <v>46.2875</v>
      </c>
    </row>
    <row r="36" spans="1:6" s="3" customFormat="1" ht="16.5" customHeight="1">
      <c r="A36" s="119" t="s">
        <v>20</v>
      </c>
      <c r="B36" s="12" t="s">
        <v>24</v>
      </c>
      <c r="C36" s="121" t="s">
        <v>32</v>
      </c>
      <c r="D36" s="124">
        <v>1000</v>
      </c>
      <c r="E36" s="124">
        <v>252</v>
      </c>
      <c r="F36" s="131">
        <f t="shared" si="1"/>
        <v>25.2</v>
      </c>
    </row>
    <row r="37" spans="1:6" s="3" customFormat="1" ht="25.5" customHeight="1">
      <c r="A37" s="120"/>
      <c r="B37" s="96" t="s">
        <v>73</v>
      </c>
      <c r="C37" s="123"/>
      <c r="D37" s="120"/>
      <c r="E37" s="120"/>
      <c r="F37" s="132"/>
    </row>
    <row r="38" spans="1:6" s="3" customFormat="1" ht="26.25" customHeight="1">
      <c r="A38" s="10" t="s">
        <v>21</v>
      </c>
      <c r="B38" s="97" t="s">
        <v>74</v>
      </c>
      <c r="C38" s="11" t="s">
        <v>18</v>
      </c>
      <c r="D38" s="79">
        <v>15000</v>
      </c>
      <c r="E38" s="79">
        <v>0</v>
      </c>
      <c r="F38" s="88">
        <f t="shared" si="1"/>
        <v>0</v>
      </c>
    </row>
    <row r="39" spans="1:6" s="3" customFormat="1" ht="15" customHeight="1">
      <c r="A39" s="10" t="s">
        <v>22</v>
      </c>
      <c r="B39" s="14" t="s">
        <v>31</v>
      </c>
      <c r="C39" s="19">
        <v>4300</v>
      </c>
      <c r="D39" s="77">
        <v>15000</v>
      </c>
      <c r="E39" s="77">
        <v>0</v>
      </c>
      <c r="F39" s="86">
        <f t="shared" si="1"/>
        <v>0</v>
      </c>
    </row>
    <row r="40" spans="1:6" s="3" customFormat="1" ht="18" customHeight="1">
      <c r="A40" s="10" t="s">
        <v>23</v>
      </c>
      <c r="B40" s="14" t="s">
        <v>38</v>
      </c>
      <c r="C40" s="19">
        <v>3040</v>
      </c>
      <c r="D40" s="77">
        <v>50000</v>
      </c>
      <c r="E40" s="77">
        <v>6615.04</v>
      </c>
      <c r="F40" s="86">
        <f t="shared" si="1"/>
        <v>13.23008</v>
      </c>
    </row>
    <row r="41" spans="1:6" s="3" customFormat="1" ht="27" customHeight="1">
      <c r="A41" s="10" t="s">
        <v>49</v>
      </c>
      <c r="B41" s="43" t="s">
        <v>51</v>
      </c>
      <c r="C41" s="19">
        <v>4210</v>
      </c>
      <c r="D41" s="77">
        <v>24000</v>
      </c>
      <c r="E41" s="77">
        <v>0</v>
      </c>
      <c r="F41" s="86">
        <f t="shared" si="1"/>
        <v>0</v>
      </c>
    </row>
    <row r="42" spans="1:6" s="3" customFormat="1" ht="27" customHeight="1">
      <c r="A42" s="10" t="s">
        <v>50</v>
      </c>
      <c r="B42" s="43" t="s">
        <v>76</v>
      </c>
      <c r="C42" s="19">
        <v>4300</v>
      </c>
      <c r="D42" s="77">
        <v>241378</v>
      </c>
      <c r="E42" s="77">
        <v>0</v>
      </c>
      <c r="F42" s="86">
        <f t="shared" si="1"/>
        <v>0</v>
      </c>
    </row>
    <row r="43" spans="1:6" s="3" customFormat="1" ht="29.25" customHeight="1">
      <c r="A43" s="5" t="s">
        <v>7</v>
      </c>
      <c r="B43" s="98" t="s">
        <v>106</v>
      </c>
      <c r="C43" s="6"/>
      <c r="D43" s="69">
        <v>103247</v>
      </c>
      <c r="E43" s="69">
        <v>428585.85</v>
      </c>
      <c r="F43" s="80">
        <f t="shared" si="1"/>
        <v>415.1073154667932</v>
      </c>
    </row>
    <row r="44" spans="1:4" s="3" customFormat="1" ht="13.5" customHeight="1">
      <c r="A44" s="2"/>
      <c r="B44" s="2"/>
      <c r="C44" s="2"/>
      <c r="D44" s="2"/>
    </row>
    <row r="45" spans="1:4" s="3" customFormat="1" ht="21" customHeight="1">
      <c r="A45" s="2"/>
      <c r="B45" s="2"/>
      <c r="C45" s="2"/>
      <c r="D45" s="2"/>
    </row>
    <row r="46" spans="2:6" s="3" customFormat="1" ht="12.75">
      <c r="B46" s="107">
        <v>172</v>
      </c>
      <c r="C46" s="103"/>
      <c r="D46" s="103"/>
      <c r="E46" s="103"/>
      <c r="F46" s="103"/>
    </row>
    <row r="47" spans="1:6" s="3" customFormat="1" ht="12.75">
      <c r="A47" s="138"/>
      <c r="B47" s="110"/>
      <c r="C47" s="110"/>
      <c r="D47" s="110"/>
      <c r="E47" s="110"/>
      <c r="F47" s="110"/>
    </row>
    <row r="48" spans="1:4" s="3" customFormat="1" ht="12.75">
      <c r="A48" s="2"/>
      <c r="B48" s="107"/>
      <c r="C48" s="2"/>
      <c r="D48" s="2"/>
    </row>
    <row r="49" spans="1:6" s="3" customFormat="1" ht="15">
      <c r="A49" s="142" t="s">
        <v>63</v>
      </c>
      <c r="B49" s="142"/>
      <c r="C49" s="142"/>
      <c r="D49" s="142"/>
      <c r="E49" s="142"/>
      <c r="F49" s="142"/>
    </row>
    <row r="50" spans="1:9" s="3" customFormat="1" ht="15">
      <c r="A50" s="109" t="s">
        <v>64</v>
      </c>
      <c r="B50" s="109"/>
      <c r="C50" s="109"/>
      <c r="D50" s="109"/>
      <c r="E50" s="109"/>
      <c r="F50" s="109"/>
      <c r="I50" s="7"/>
    </row>
    <row r="51" spans="1:6" s="46" customFormat="1" ht="15" customHeight="1">
      <c r="A51" s="84" t="s">
        <v>65</v>
      </c>
      <c r="B51" s="84"/>
      <c r="C51" s="84"/>
      <c r="D51" s="84"/>
      <c r="E51" s="84"/>
      <c r="F51" s="84"/>
    </row>
    <row r="52" spans="1:6" s="46" customFormat="1" ht="15" customHeight="1">
      <c r="A52" s="85" t="s">
        <v>79</v>
      </c>
      <c r="B52" s="85"/>
      <c r="C52" s="85"/>
      <c r="D52" s="85"/>
      <c r="E52" s="85"/>
      <c r="F52" s="85"/>
    </row>
    <row r="53" spans="1:6" s="46" customFormat="1" ht="15" customHeight="1">
      <c r="A53" s="139" t="s">
        <v>69</v>
      </c>
      <c r="B53" s="139"/>
      <c r="C53" s="139"/>
      <c r="D53" s="139"/>
      <c r="E53" s="139"/>
      <c r="F53" s="139"/>
    </row>
    <row r="54" spans="1:6" s="46" customFormat="1" ht="81.75" customHeight="1">
      <c r="A54" s="136" t="s">
        <v>107</v>
      </c>
      <c r="B54" s="136"/>
      <c r="C54" s="136"/>
      <c r="D54" s="136"/>
      <c r="E54" s="136"/>
      <c r="F54" s="136"/>
    </row>
    <row r="55" spans="1:6" s="46" customFormat="1" ht="15" customHeight="1">
      <c r="A55" s="136" t="s">
        <v>101</v>
      </c>
      <c r="B55" s="136"/>
      <c r="C55" s="136"/>
      <c r="D55" s="136"/>
      <c r="E55" s="136"/>
      <c r="F55" s="136"/>
    </row>
    <row r="56" spans="1:6" s="46" customFormat="1" ht="48.75" customHeight="1">
      <c r="A56" s="136" t="s">
        <v>80</v>
      </c>
      <c r="B56" s="136"/>
      <c r="C56" s="136"/>
      <c r="D56" s="136"/>
      <c r="E56" s="136"/>
      <c r="F56" s="136"/>
    </row>
    <row r="57" spans="1:6" s="46" customFormat="1" ht="77.25" customHeight="1">
      <c r="A57" s="136" t="s">
        <v>108</v>
      </c>
      <c r="B57" s="136"/>
      <c r="C57" s="136"/>
      <c r="D57" s="136"/>
      <c r="E57" s="136"/>
      <c r="F57" s="136"/>
    </row>
    <row r="58" spans="1:6" s="46" customFormat="1" ht="31.5" customHeight="1">
      <c r="A58" s="136" t="s">
        <v>102</v>
      </c>
      <c r="B58" s="136"/>
      <c r="C58" s="136"/>
      <c r="D58" s="136"/>
      <c r="E58" s="136"/>
      <c r="F58" s="136"/>
    </row>
    <row r="59" spans="1:6" s="46" customFormat="1" ht="32.25" customHeight="1">
      <c r="A59" s="136"/>
      <c r="B59" s="136"/>
      <c r="C59" s="136"/>
      <c r="D59" s="136"/>
      <c r="E59" s="136"/>
      <c r="F59" s="136"/>
    </row>
    <row r="60" spans="1:6" s="46" customFormat="1" ht="47.25" customHeight="1">
      <c r="A60" s="136"/>
      <c r="B60" s="136"/>
      <c r="C60" s="136"/>
      <c r="D60" s="136"/>
      <c r="E60" s="136"/>
      <c r="F60" s="136"/>
    </row>
    <row r="61" spans="1:4" s="46" customFormat="1" ht="142.5" customHeight="1">
      <c r="A61" s="137"/>
      <c r="B61" s="137"/>
      <c r="C61" s="137"/>
      <c r="D61" s="137"/>
    </row>
    <row r="62" spans="1:4" s="46" customFormat="1" ht="29.25" customHeight="1">
      <c r="A62" s="137"/>
      <c r="B62" s="137"/>
      <c r="C62" s="137"/>
      <c r="D62" s="137"/>
    </row>
    <row r="63" spans="1:4" s="46" customFormat="1" ht="15" customHeight="1">
      <c r="A63" s="47"/>
      <c r="B63" s="47"/>
      <c r="C63" s="47"/>
      <c r="D63" s="47"/>
    </row>
    <row r="64" spans="1:4" s="46" customFormat="1" ht="15" customHeight="1">
      <c r="A64" s="47"/>
      <c r="B64" s="47"/>
      <c r="C64" s="47"/>
      <c r="D64" s="47"/>
    </row>
    <row r="65" spans="1:4" s="46" customFormat="1" ht="15" customHeight="1">
      <c r="A65" s="47"/>
      <c r="B65" s="47"/>
      <c r="C65" s="47"/>
      <c r="D65" s="47"/>
    </row>
    <row r="66" spans="1:4" s="46" customFormat="1" ht="15" customHeight="1">
      <c r="A66" s="47"/>
      <c r="B66" s="47"/>
      <c r="C66" s="47"/>
      <c r="D66" s="47"/>
    </row>
    <row r="67" spans="1:4" s="46" customFormat="1" ht="15" customHeight="1">
      <c r="A67" s="47"/>
      <c r="B67" s="47"/>
      <c r="C67" s="47"/>
      <c r="D67" s="47"/>
    </row>
    <row r="68" spans="1:4" s="46" customFormat="1" ht="15" customHeight="1">
      <c r="A68" s="47"/>
      <c r="B68" s="47"/>
      <c r="C68" s="47"/>
      <c r="D68" s="47"/>
    </row>
    <row r="69" s="47" customFormat="1" ht="15" customHeight="1"/>
    <row r="70" s="47" customFormat="1" ht="15" customHeight="1"/>
    <row r="71" s="47" customFormat="1" ht="15" customHeight="1"/>
    <row r="72" s="47" customFormat="1" ht="15" customHeight="1"/>
    <row r="73" s="47" customFormat="1" ht="15" customHeight="1"/>
    <row r="74" s="47" customFormat="1" ht="14.25"/>
  </sheetData>
  <mergeCells count="27">
    <mergeCell ref="A1:F1"/>
    <mergeCell ref="A53:F53"/>
    <mergeCell ref="A55:F55"/>
    <mergeCell ref="A56:F56"/>
    <mergeCell ref="A4:F4"/>
    <mergeCell ref="A31:A33"/>
    <mergeCell ref="A49:F49"/>
    <mergeCell ref="A50:F50"/>
    <mergeCell ref="A47:F47"/>
    <mergeCell ref="A54:F54"/>
    <mergeCell ref="A57:F57"/>
    <mergeCell ref="A58:F58"/>
    <mergeCell ref="A62:D62"/>
    <mergeCell ref="A61:D61"/>
    <mergeCell ref="A59:F59"/>
    <mergeCell ref="A60:F60"/>
    <mergeCell ref="I31:I32"/>
    <mergeCell ref="B31:B33"/>
    <mergeCell ref="C36:C37"/>
    <mergeCell ref="D36:D37"/>
    <mergeCell ref="E36:E37"/>
    <mergeCell ref="F36:F37"/>
    <mergeCell ref="F31:F33"/>
    <mergeCell ref="A36:A37"/>
    <mergeCell ref="C31:C33"/>
    <mergeCell ref="D31:D33"/>
    <mergeCell ref="E31:E33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A1">
      <selection activeCell="H20" sqref="H20"/>
    </sheetView>
  </sheetViews>
  <sheetFormatPr defaultColWidth="9.00390625" defaultRowHeight="12.75"/>
  <cols>
    <col min="1" max="1" width="4.625" style="22" customWidth="1"/>
    <col min="2" max="2" width="47.625" style="22" customWidth="1"/>
    <col min="3" max="3" width="8.875" style="22" customWidth="1"/>
    <col min="4" max="4" width="11.125" style="22" customWidth="1"/>
    <col min="5" max="5" width="10.875" style="22" customWidth="1"/>
    <col min="6" max="6" width="11.375" style="22" customWidth="1"/>
    <col min="7" max="16384" width="9.125" style="22" customWidth="1"/>
  </cols>
  <sheetData>
    <row r="2" spans="1:6" ht="12.75">
      <c r="A2" s="110">
        <v>173</v>
      </c>
      <c r="B2" s="110"/>
      <c r="C2" s="110"/>
      <c r="D2" s="110"/>
      <c r="E2" s="110"/>
      <c r="F2" s="110"/>
    </row>
    <row r="3" spans="3:5" s="20" customFormat="1" ht="12.75" customHeight="1">
      <c r="C3" s="21"/>
      <c r="E3" s="20" t="s">
        <v>93</v>
      </c>
    </row>
    <row r="4" s="20" customFormat="1" ht="12.75" customHeight="1">
      <c r="C4" s="21"/>
    </row>
    <row r="5" spans="1:6" s="20" customFormat="1" ht="30" customHeight="1">
      <c r="A5" s="140" t="s">
        <v>68</v>
      </c>
      <c r="B5" s="140"/>
      <c r="C5" s="140"/>
      <c r="D5" s="140"/>
      <c r="E5" s="141"/>
      <c r="F5" s="141"/>
    </row>
    <row r="6" spans="1:4" s="20" customFormat="1" ht="12.75">
      <c r="A6" s="22"/>
      <c r="B6" s="22"/>
      <c r="C6" s="22"/>
      <c r="D6" s="22"/>
    </row>
    <row r="7" spans="1:4" s="20" customFormat="1" ht="12.75">
      <c r="A7" s="22"/>
      <c r="B7" s="22" t="s">
        <v>0</v>
      </c>
      <c r="C7" s="22"/>
      <c r="D7" s="22"/>
    </row>
    <row r="8" ht="11.25" customHeight="1"/>
    <row r="9" ht="12.75">
      <c r="B9" s="23" t="s">
        <v>1</v>
      </c>
    </row>
    <row r="10" ht="12.75">
      <c r="B10" s="23"/>
    </row>
    <row r="11" spans="1:6" ht="39" customHeight="1">
      <c r="A11" s="4" t="s">
        <v>25</v>
      </c>
      <c r="B11" s="4" t="s">
        <v>2</v>
      </c>
      <c r="C11" s="4" t="s">
        <v>3</v>
      </c>
      <c r="D11" s="4" t="s">
        <v>81</v>
      </c>
      <c r="E11" s="4" t="s">
        <v>91</v>
      </c>
      <c r="F11" s="4" t="s">
        <v>61</v>
      </c>
    </row>
    <row r="12" spans="1:6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</row>
    <row r="13" spans="1:6" ht="24.75" customHeight="1">
      <c r="A13" s="1"/>
      <c r="B13" s="1" t="s">
        <v>4</v>
      </c>
      <c r="C13" s="1"/>
      <c r="D13" s="66">
        <f>D14+D15</f>
        <v>346313</v>
      </c>
      <c r="E13" s="66">
        <f>E14+E15</f>
        <v>284386.77</v>
      </c>
      <c r="F13" s="66">
        <f>E13/D13*100</f>
        <v>82.1184217745219</v>
      </c>
    </row>
    <row r="14" spans="1:6" ht="21" customHeight="1">
      <c r="A14" s="24" t="s">
        <v>5</v>
      </c>
      <c r="B14" s="24" t="s">
        <v>6</v>
      </c>
      <c r="C14" s="25"/>
      <c r="D14" s="67">
        <v>196313</v>
      </c>
      <c r="E14" s="67">
        <v>196313.72</v>
      </c>
      <c r="F14" s="66">
        <f>E14/D14*100</f>
        <v>100.00036676124353</v>
      </c>
    </row>
    <row r="15" spans="1:6" ht="18" customHeight="1">
      <c r="A15" s="26" t="s">
        <v>7</v>
      </c>
      <c r="B15" s="26" t="s">
        <v>1</v>
      </c>
      <c r="C15" s="27"/>
      <c r="D15" s="70">
        <f>SUM(D16:D17)</f>
        <v>150000</v>
      </c>
      <c r="E15" s="70">
        <f>SUM(E16:E18)</f>
        <v>88073.04999999999</v>
      </c>
      <c r="F15" s="71">
        <f>E15/D15*100</f>
        <v>58.715366666666654</v>
      </c>
    </row>
    <row r="16" spans="1:6" ht="15" customHeight="1">
      <c r="A16" s="146" t="s">
        <v>8</v>
      </c>
      <c r="B16" s="116" t="s">
        <v>83</v>
      </c>
      <c r="C16" s="118" t="s">
        <v>14</v>
      </c>
      <c r="D16" s="111">
        <v>150000</v>
      </c>
      <c r="E16" s="111">
        <v>88071.29</v>
      </c>
      <c r="F16" s="113">
        <f>E16/D16*100</f>
        <v>58.714193333333334</v>
      </c>
    </row>
    <row r="17" spans="1:9" ht="15" customHeight="1">
      <c r="A17" s="147"/>
      <c r="B17" s="117"/>
      <c r="C17" s="143"/>
      <c r="D17" s="112"/>
      <c r="E17" s="120"/>
      <c r="F17" s="114"/>
      <c r="I17" s="101"/>
    </row>
    <row r="18" spans="1:6" ht="15" customHeight="1">
      <c r="A18" s="32" t="s">
        <v>10</v>
      </c>
      <c r="B18" s="32" t="s">
        <v>82</v>
      </c>
      <c r="C18" s="104" t="s">
        <v>27</v>
      </c>
      <c r="D18" s="68">
        <v>0</v>
      </c>
      <c r="E18" s="102">
        <v>1.76</v>
      </c>
      <c r="F18" s="93"/>
    </row>
    <row r="19" spans="1:6" ht="18" customHeight="1">
      <c r="A19" s="33"/>
      <c r="B19" s="33"/>
      <c r="C19" s="35"/>
      <c r="D19" s="36"/>
      <c r="E19" s="36"/>
      <c r="F19" s="36"/>
    </row>
    <row r="20" spans="1:6" ht="18" customHeight="1">
      <c r="A20" s="34"/>
      <c r="B20" s="34" t="s">
        <v>16</v>
      </c>
      <c r="C20" s="35"/>
      <c r="D20" s="36"/>
      <c r="E20" s="36"/>
      <c r="F20" s="36"/>
    </row>
    <row r="21" spans="1:6" ht="2.25" customHeight="1">
      <c r="A21" s="37"/>
      <c r="B21" s="37"/>
      <c r="C21" s="38"/>
      <c r="D21" s="39"/>
      <c r="E21" s="39"/>
      <c r="F21" s="39"/>
    </row>
    <row r="22" spans="1:6" ht="39" customHeight="1">
      <c r="A22" s="4" t="s">
        <v>25</v>
      </c>
      <c r="B22" s="4" t="s">
        <v>17</v>
      </c>
      <c r="C22" s="4" t="s">
        <v>3</v>
      </c>
      <c r="D22" s="4" t="s">
        <v>81</v>
      </c>
      <c r="E22" s="4" t="s">
        <v>92</v>
      </c>
      <c r="F22" s="4" t="s">
        <v>61</v>
      </c>
    </row>
    <row r="23" spans="1:6" ht="12.75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</row>
    <row r="24" spans="1:6" ht="24" customHeight="1">
      <c r="A24" s="1"/>
      <c r="B24" s="1" t="s">
        <v>4</v>
      </c>
      <c r="C24" s="1"/>
      <c r="D24" s="66">
        <f>D25+D37</f>
        <v>346313</v>
      </c>
      <c r="E24" s="66">
        <f>E25+E37</f>
        <v>284386.77</v>
      </c>
      <c r="F24" s="66">
        <f>E24/D24*100</f>
        <v>82.1184217745219</v>
      </c>
    </row>
    <row r="25" spans="1:6" ht="21" customHeight="1">
      <c r="A25" s="24" t="s">
        <v>5</v>
      </c>
      <c r="B25" s="24" t="s">
        <v>16</v>
      </c>
      <c r="C25" s="40"/>
      <c r="D25" s="67">
        <f>SUM(D26:D27)</f>
        <v>290000</v>
      </c>
      <c r="E25" s="67">
        <f>SUM(E26:E27)</f>
        <v>69242.19</v>
      </c>
      <c r="F25" s="66">
        <f aca="true" t="shared" si="0" ref="F25:F37">E25/D25*100</f>
        <v>23.87661724137931</v>
      </c>
    </row>
    <row r="26" spans="1:6" ht="15" customHeight="1">
      <c r="A26" s="26"/>
      <c r="B26" s="26"/>
      <c r="C26" s="27" t="s">
        <v>18</v>
      </c>
      <c r="D26" s="70">
        <v>160000</v>
      </c>
      <c r="E26" s="70">
        <f>E28+E32+E33+E35+E36</f>
        <v>19292.190000000002</v>
      </c>
      <c r="F26" s="66">
        <f t="shared" si="0"/>
        <v>12.057618750000001</v>
      </c>
    </row>
    <row r="27" spans="1:6" ht="15" customHeight="1">
      <c r="A27" s="26"/>
      <c r="B27" s="26"/>
      <c r="C27" s="27" t="s">
        <v>19</v>
      </c>
      <c r="D27" s="70">
        <f>+D29</f>
        <v>130000</v>
      </c>
      <c r="E27" s="70">
        <f>+E29</f>
        <v>49950</v>
      </c>
      <c r="F27" s="66">
        <f t="shared" si="0"/>
        <v>38.42307692307692</v>
      </c>
    </row>
    <row r="28" spans="1:6" ht="15" customHeight="1">
      <c r="A28" s="28" t="s">
        <v>8</v>
      </c>
      <c r="B28" s="28" t="s">
        <v>33</v>
      </c>
      <c r="C28" s="29" t="s">
        <v>18</v>
      </c>
      <c r="D28" s="68">
        <v>50000</v>
      </c>
      <c r="E28" s="68">
        <v>0</v>
      </c>
      <c r="F28" s="90">
        <f t="shared" si="0"/>
        <v>0</v>
      </c>
    </row>
    <row r="29" spans="1:6" ht="15" customHeight="1">
      <c r="A29" s="28" t="s">
        <v>10</v>
      </c>
      <c r="B29" s="28" t="s">
        <v>34</v>
      </c>
      <c r="C29" s="29" t="s">
        <v>19</v>
      </c>
      <c r="D29" s="76">
        <v>130000</v>
      </c>
      <c r="E29" s="72">
        <v>49950</v>
      </c>
      <c r="F29" s="90">
        <f t="shared" si="0"/>
        <v>38.42307692307692</v>
      </c>
    </row>
    <row r="30" spans="1:6" ht="15" customHeight="1">
      <c r="A30" s="30"/>
      <c r="B30" s="30" t="s">
        <v>37</v>
      </c>
      <c r="C30" s="31"/>
      <c r="D30" s="75"/>
      <c r="E30" s="73"/>
      <c r="F30" s="91"/>
    </row>
    <row r="31" spans="1:6" ht="15" customHeight="1">
      <c r="A31" s="41"/>
      <c r="B31" s="41" t="s">
        <v>52</v>
      </c>
      <c r="C31" s="42"/>
      <c r="D31" s="94"/>
      <c r="E31" s="74"/>
      <c r="F31" s="92"/>
    </row>
    <row r="32" spans="1:6" ht="15" customHeight="1">
      <c r="A32" s="30" t="s">
        <v>12</v>
      </c>
      <c r="B32" s="30" t="s">
        <v>35</v>
      </c>
      <c r="C32" s="31" t="s">
        <v>18</v>
      </c>
      <c r="D32" s="75">
        <v>40000</v>
      </c>
      <c r="E32" s="75">
        <v>6564</v>
      </c>
      <c r="F32" s="93">
        <f t="shared" si="0"/>
        <v>16.41</v>
      </c>
    </row>
    <row r="33" spans="1:6" ht="15" customHeight="1">
      <c r="A33" s="28" t="s">
        <v>20</v>
      </c>
      <c r="B33" s="28" t="s">
        <v>39</v>
      </c>
      <c r="C33" s="29" t="s">
        <v>18</v>
      </c>
      <c r="D33" s="76">
        <v>40000</v>
      </c>
      <c r="E33" s="72">
        <v>12728.19</v>
      </c>
      <c r="F33" s="91">
        <f t="shared" si="0"/>
        <v>31.820475000000002</v>
      </c>
    </row>
    <row r="34" spans="1:6" ht="15" customHeight="1">
      <c r="A34" s="30"/>
      <c r="B34" s="30" t="s">
        <v>36</v>
      </c>
      <c r="C34" s="31"/>
      <c r="D34" s="75"/>
      <c r="E34" s="73"/>
      <c r="F34" s="92"/>
    </row>
    <row r="35" spans="1:6" ht="39.75" customHeight="1">
      <c r="A35" s="28" t="s">
        <v>21</v>
      </c>
      <c r="B35" s="52" t="s">
        <v>85</v>
      </c>
      <c r="C35" s="29" t="s">
        <v>18</v>
      </c>
      <c r="D35" s="76">
        <v>20000</v>
      </c>
      <c r="E35" s="76">
        <v>0</v>
      </c>
      <c r="F35" s="92">
        <f t="shared" si="0"/>
        <v>0</v>
      </c>
    </row>
    <row r="36" spans="1:6" ht="27.75" customHeight="1">
      <c r="A36" s="28" t="s">
        <v>22</v>
      </c>
      <c r="B36" s="57" t="s">
        <v>84</v>
      </c>
      <c r="C36" s="56" t="s">
        <v>18</v>
      </c>
      <c r="D36" s="76">
        <v>10000</v>
      </c>
      <c r="E36" s="76">
        <v>0</v>
      </c>
      <c r="F36" s="93">
        <f t="shared" si="0"/>
        <v>0</v>
      </c>
    </row>
    <row r="37" spans="1:6" ht="28.5" customHeight="1">
      <c r="A37" s="8" t="s">
        <v>7</v>
      </c>
      <c r="B37" s="108" t="s">
        <v>109</v>
      </c>
      <c r="C37" s="50"/>
      <c r="D37" s="81">
        <v>56313</v>
      </c>
      <c r="E37" s="69">
        <v>215144.58</v>
      </c>
      <c r="F37" s="93">
        <f t="shared" si="0"/>
        <v>382.05135581482074</v>
      </c>
    </row>
    <row r="38" spans="1:5" s="51" customFormat="1" ht="12" customHeight="1">
      <c r="A38" s="48"/>
      <c r="B38" s="48"/>
      <c r="C38" s="48"/>
      <c r="D38" s="49"/>
      <c r="E38" s="54"/>
    </row>
    <row r="39" spans="1:4" ht="71.25" customHeight="1">
      <c r="A39" s="145"/>
      <c r="B39" s="145"/>
      <c r="C39" s="145"/>
      <c r="D39" s="145"/>
    </row>
    <row r="40" spans="1:4" ht="57.75" customHeight="1">
      <c r="A40" s="100"/>
      <c r="B40" s="105">
        <v>174</v>
      </c>
      <c r="C40" s="100"/>
      <c r="D40" s="100"/>
    </row>
    <row r="41" spans="1:6" ht="48.75" customHeight="1">
      <c r="A41" s="115" t="s">
        <v>95</v>
      </c>
      <c r="B41" s="115"/>
      <c r="C41" s="115"/>
      <c r="D41" s="115"/>
      <c r="E41" s="115"/>
      <c r="F41" s="115"/>
    </row>
    <row r="42" spans="1:6" ht="39" customHeight="1">
      <c r="A42" s="115" t="s">
        <v>94</v>
      </c>
      <c r="B42" s="115"/>
      <c r="C42" s="115"/>
      <c r="D42" s="115"/>
      <c r="E42" s="115"/>
      <c r="F42" s="115"/>
    </row>
    <row r="43" spans="1:6" ht="60.75" customHeight="1">
      <c r="A43" s="115" t="s">
        <v>96</v>
      </c>
      <c r="B43" s="115"/>
      <c r="C43" s="115"/>
      <c r="D43" s="115"/>
      <c r="E43" s="115"/>
      <c r="F43" s="115"/>
    </row>
    <row r="44" spans="1:6" ht="45" customHeight="1">
      <c r="A44" s="115" t="s">
        <v>110</v>
      </c>
      <c r="B44" s="115"/>
      <c r="C44" s="115"/>
      <c r="D44" s="115"/>
      <c r="E44" s="115"/>
      <c r="F44" s="115"/>
    </row>
    <row r="45" spans="1:6" ht="80.25" customHeight="1">
      <c r="A45" s="115" t="s">
        <v>86</v>
      </c>
      <c r="B45" s="115"/>
      <c r="C45" s="115"/>
      <c r="D45" s="115"/>
      <c r="E45" s="115"/>
      <c r="F45" s="115"/>
    </row>
    <row r="46" spans="1:6" ht="94.5" customHeight="1">
      <c r="A46" s="115" t="s">
        <v>90</v>
      </c>
      <c r="B46" s="115"/>
      <c r="C46" s="115"/>
      <c r="D46" s="115"/>
      <c r="E46" s="115"/>
      <c r="F46" s="115"/>
    </row>
    <row r="47" spans="1:6" ht="32.25" customHeight="1">
      <c r="A47" s="144"/>
      <c r="B47" s="144"/>
      <c r="C47" s="144"/>
      <c r="D47" s="144"/>
      <c r="E47" s="144"/>
      <c r="F47" s="144"/>
    </row>
  </sheetData>
  <mergeCells count="16">
    <mergeCell ref="A45:F45"/>
    <mergeCell ref="A46:F46"/>
    <mergeCell ref="A47:F47"/>
    <mergeCell ref="A2:F2"/>
    <mergeCell ref="A41:F41"/>
    <mergeCell ref="A42:F42"/>
    <mergeCell ref="A43:F43"/>
    <mergeCell ref="A5:F5"/>
    <mergeCell ref="A39:D39"/>
    <mergeCell ref="A16:A17"/>
    <mergeCell ref="D16:D17"/>
    <mergeCell ref="E16:E17"/>
    <mergeCell ref="F16:F17"/>
    <mergeCell ref="A44:F44"/>
    <mergeCell ref="B16:B17"/>
    <mergeCell ref="C16:C1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34">
      <selection activeCell="B50" sqref="B50"/>
    </sheetView>
  </sheetViews>
  <sheetFormatPr defaultColWidth="9.00390625" defaultRowHeight="12.75"/>
  <cols>
    <col min="1" max="1" width="5.00390625" style="22" customWidth="1"/>
    <col min="2" max="2" width="44.125" style="22" customWidth="1"/>
    <col min="3" max="3" width="8.375" style="22" customWidth="1"/>
    <col min="4" max="4" width="12.25390625" style="22" customWidth="1"/>
    <col min="5" max="5" width="11.125" style="22" customWidth="1"/>
    <col min="6" max="6" width="10.75390625" style="22" customWidth="1"/>
    <col min="7" max="16384" width="9.125" style="22" customWidth="1"/>
  </cols>
  <sheetData>
    <row r="1" spans="1:6" ht="12.75">
      <c r="A1" s="110">
        <v>175</v>
      </c>
      <c r="B1" s="110"/>
      <c r="C1" s="110"/>
      <c r="D1" s="110"/>
      <c r="E1" s="110"/>
      <c r="F1" s="110"/>
    </row>
    <row r="2" spans="4:5" s="20" customFormat="1" ht="12.75" customHeight="1">
      <c r="D2" s="21"/>
      <c r="E2" s="20" t="s">
        <v>97</v>
      </c>
    </row>
    <row r="3" s="20" customFormat="1" ht="9.75" customHeight="1">
      <c r="D3" s="21"/>
    </row>
    <row r="4" spans="1:6" ht="42.75" customHeight="1">
      <c r="A4" s="148" t="s">
        <v>67</v>
      </c>
      <c r="B4" s="148"/>
      <c r="C4" s="148"/>
      <c r="D4" s="148"/>
      <c r="E4" s="149"/>
      <c r="F4" s="150"/>
    </row>
    <row r="5" ht="7.5" customHeight="1"/>
    <row r="6" ht="12.75">
      <c r="B6" s="22" t="s">
        <v>40</v>
      </c>
    </row>
    <row r="7" ht="7.5" customHeight="1"/>
    <row r="8" ht="12.75">
      <c r="B8" s="23" t="s">
        <v>1</v>
      </c>
    </row>
    <row r="9" ht="9.75" customHeight="1">
      <c r="B9" s="23"/>
    </row>
    <row r="10" spans="1:6" ht="42" customHeight="1">
      <c r="A10" s="4" t="s">
        <v>25</v>
      </c>
      <c r="B10" s="4" t="s">
        <v>2</v>
      </c>
      <c r="C10" s="58" t="s">
        <v>3</v>
      </c>
      <c r="D10" s="4" t="s">
        <v>89</v>
      </c>
      <c r="E10" s="4" t="s">
        <v>91</v>
      </c>
      <c r="F10" s="4" t="s">
        <v>61</v>
      </c>
    </row>
    <row r="11" spans="1:6" ht="12.75">
      <c r="A11" s="1">
        <v>1</v>
      </c>
      <c r="B11" s="1">
        <v>2</v>
      </c>
      <c r="C11" s="59">
        <v>3</v>
      </c>
      <c r="D11" s="1">
        <v>4</v>
      </c>
      <c r="E11" s="1">
        <v>5</v>
      </c>
      <c r="F11" s="1">
        <v>6</v>
      </c>
    </row>
    <row r="12" spans="1:6" ht="21" customHeight="1">
      <c r="A12" s="1"/>
      <c r="B12" s="1" t="s">
        <v>4</v>
      </c>
      <c r="C12" s="59"/>
      <c r="D12" s="66">
        <f>D13+D14</f>
        <v>774075</v>
      </c>
      <c r="E12" s="66">
        <f>E13+E14</f>
        <v>573803.6599999999</v>
      </c>
      <c r="F12" s="66">
        <f>E12/D12*100</f>
        <v>74.1276568807932</v>
      </c>
    </row>
    <row r="13" spans="1:6" ht="18" customHeight="1">
      <c r="A13" s="24" t="s">
        <v>5</v>
      </c>
      <c r="B13" s="24" t="s">
        <v>6</v>
      </c>
      <c r="C13" s="60"/>
      <c r="D13" s="67">
        <v>397853</v>
      </c>
      <c r="E13" s="67">
        <v>397852.91</v>
      </c>
      <c r="F13" s="66">
        <f>E13/D13*100</f>
        <v>99.99997737857952</v>
      </c>
    </row>
    <row r="14" spans="1:6" ht="18" customHeight="1">
      <c r="A14" s="26" t="s">
        <v>7</v>
      </c>
      <c r="B14" s="26" t="s">
        <v>1</v>
      </c>
      <c r="C14" s="61"/>
      <c r="D14" s="67">
        <f>SUM(D15:D18)</f>
        <v>376222</v>
      </c>
      <c r="E14" s="67">
        <f>SUM(E15:E18)</f>
        <v>175950.75</v>
      </c>
      <c r="F14" s="66">
        <f>E14/D14*100</f>
        <v>46.76779933124591</v>
      </c>
    </row>
    <row r="15" spans="1:6" ht="15.75" customHeight="1">
      <c r="A15" s="32" t="s">
        <v>8</v>
      </c>
      <c r="B15" s="32" t="s">
        <v>41</v>
      </c>
      <c r="C15" s="62" t="s">
        <v>42</v>
      </c>
      <c r="D15" s="68">
        <v>350000</v>
      </c>
      <c r="E15" s="68">
        <v>163160.4</v>
      </c>
      <c r="F15" s="93">
        <f>E15/D15*100</f>
        <v>46.61725714285714</v>
      </c>
    </row>
    <row r="16" spans="1:6" ht="12.75" customHeight="1">
      <c r="A16" s="32" t="s">
        <v>10</v>
      </c>
      <c r="B16" s="32" t="s">
        <v>43</v>
      </c>
      <c r="C16" s="62" t="s">
        <v>27</v>
      </c>
      <c r="D16" s="68">
        <v>25000</v>
      </c>
      <c r="E16" s="68">
        <v>11551.24</v>
      </c>
      <c r="F16" s="93">
        <f>E16/D16*100</f>
        <v>46.20496</v>
      </c>
    </row>
    <row r="17" spans="1:6" ht="13.5" customHeight="1">
      <c r="A17" s="32" t="s">
        <v>12</v>
      </c>
      <c r="B17" s="32" t="s">
        <v>62</v>
      </c>
      <c r="C17" s="104" t="s">
        <v>9</v>
      </c>
      <c r="D17" s="68">
        <v>0</v>
      </c>
      <c r="E17" s="68">
        <v>17.6</v>
      </c>
      <c r="F17" s="93"/>
    </row>
    <row r="18" spans="1:6" ht="12.75" customHeight="1">
      <c r="A18" s="32" t="s">
        <v>20</v>
      </c>
      <c r="B18" s="32" t="s">
        <v>88</v>
      </c>
      <c r="C18" s="104" t="s">
        <v>87</v>
      </c>
      <c r="D18" s="68">
        <v>1222</v>
      </c>
      <c r="E18" s="68">
        <v>1221.51</v>
      </c>
      <c r="F18" s="93">
        <f>E18/D18*100</f>
        <v>99.95990180032733</v>
      </c>
    </row>
    <row r="19" spans="1:6" ht="15" customHeight="1">
      <c r="A19" s="34"/>
      <c r="B19" s="34"/>
      <c r="C19" s="35"/>
      <c r="D19" s="36"/>
      <c r="E19" s="36"/>
      <c r="F19" s="65"/>
    </row>
    <row r="20" spans="1:6" ht="15" customHeight="1">
      <c r="A20" s="34"/>
      <c r="B20" s="34" t="s">
        <v>16</v>
      </c>
      <c r="C20" s="35"/>
      <c r="D20" s="36"/>
      <c r="E20" s="36"/>
      <c r="F20" s="36"/>
    </row>
    <row r="21" spans="1:6" ht="7.5" customHeight="1">
      <c r="A21" s="37"/>
      <c r="B21" s="37"/>
      <c r="C21" s="38"/>
      <c r="D21" s="39"/>
      <c r="E21" s="39"/>
      <c r="F21" s="39"/>
    </row>
    <row r="22" spans="1:6" ht="42" customHeight="1">
      <c r="A22" s="4" t="s">
        <v>25</v>
      </c>
      <c r="B22" s="4" t="s">
        <v>17</v>
      </c>
      <c r="C22" s="58" t="s">
        <v>3</v>
      </c>
      <c r="D22" s="4" t="s">
        <v>89</v>
      </c>
      <c r="E22" s="4" t="s">
        <v>91</v>
      </c>
      <c r="F22" s="4" t="s">
        <v>61</v>
      </c>
    </row>
    <row r="23" spans="1:6" ht="12.75">
      <c r="A23" s="1">
        <v>1</v>
      </c>
      <c r="B23" s="1">
        <v>2</v>
      </c>
      <c r="C23" s="59">
        <v>3</v>
      </c>
      <c r="D23" s="1">
        <v>4</v>
      </c>
      <c r="E23" s="1">
        <v>5</v>
      </c>
      <c r="F23" s="1">
        <v>6</v>
      </c>
    </row>
    <row r="24" spans="1:6" ht="18" customHeight="1">
      <c r="A24" s="1"/>
      <c r="B24" s="1" t="s">
        <v>4</v>
      </c>
      <c r="C24" s="59"/>
      <c r="D24" s="66">
        <f>D25+D35</f>
        <v>774075</v>
      </c>
      <c r="E24" s="66">
        <f>E25+E35</f>
        <v>573803.66</v>
      </c>
      <c r="F24" s="66">
        <v>100</v>
      </c>
    </row>
    <row r="25" spans="1:6" ht="18" customHeight="1">
      <c r="A25" s="24" t="s">
        <v>5</v>
      </c>
      <c r="B25" s="24" t="s">
        <v>16</v>
      </c>
      <c r="C25" s="63"/>
      <c r="D25" s="67">
        <f>SUM(D26:D34)</f>
        <v>730000</v>
      </c>
      <c r="E25" s="67">
        <f>SUM(E26:E34)</f>
        <v>122937.73000000001</v>
      </c>
      <c r="F25" s="66">
        <f aca="true" t="shared" si="0" ref="F25:F35">E25/D25*100</f>
        <v>16.84078493150685</v>
      </c>
    </row>
    <row r="26" spans="1:6" ht="18" customHeight="1">
      <c r="A26" s="28" t="s">
        <v>8</v>
      </c>
      <c r="B26" s="28" t="s">
        <v>44</v>
      </c>
      <c r="C26" s="53" t="s">
        <v>32</v>
      </c>
      <c r="D26" s="68">
        <v>65000</v>
      </c>
      <c r="E26" s="68">
        <v>11554.61</v>
      </c>
      <c r="F26" s="93">
        <f t="shared" si="0"/>
        <v>17.776323076923077</v>
      </c>
    </row>
    <row r="27" spans="1:6" ht="18" customHeight="1">
      <c r="A27" s="28" t="s">
        <v>10</v>
      </c>
      <c r="B27" s="28" t="s">
        <v>70</v>
      </c>
      <c r="C27" s="53" t="s">
        <v>53</v>
      </c>
      <c r="D27" s="68">
        <v>10000</v>
      </c>
      <c r="E27" s="68">
        <v>2921.9</v>
      </c>
      <c r="F27" s="93">
        <f t="shared" si="0"/>
        <v>29.219</v>
      </c>
    </row>
    <row r="28" spans="1:6" ht="18" customHeight="1">
      <c r="A28" s="28" t="s">
        <v>12</v>
      </c>
      <c r="B28" s="28" t="s">
        <v>45</v>
      </c>
      <c r="C28" s="53" t="s">
        <v>18</v>
      </c>
      <c r="D28" s="68">
        <v>150000</v>
      </c>
      <c r="E28" s="68">
        <v>35141</v>
      </c>
      <c r="F28" s="93">
        <f t="shared" si="0"/>
        <v>23.427333333333333</v>
      </c>
    </row>
    <row r="29" spans="1:6" ht="23.25" customHeight="1">
      <c r="A29" s="28" t="s">
        <v>20</v>
      </c>
      <c r="B29" s="52" t="s">
        <v>54</v>
      </c>
      <c r="C29" s="53" t="s">
        <v>55</v>
      </c>
      <c r="D29" s="68">
        <v>5000</v>
      </c>
      <c r="E29" s="68">
        <v>1752</v>
      </c>
      <c r="F29" s="93">
        <f t="shared" si="0"/>
        <v>35.04</v>
      </c>
    </row>
    <row r="30" spans="1:6" ht="27" customHeight="1">
      <c r="A30" s="28" t="s">
        <v>21</v>
      </c>
      <c r="B30" s="52" t="s">
        <v>56</v>
      </c>
      <c r="C30" s="53" t="s">
        <v>57</v>
      </c>
      <c r="D30" s="68">
        <v>10000</v>
      </c>
      <c r="E30" s="68">
        <v>0</v>
      </c>
      <c r="F30" s="93">
        <f t="shared" si="0"/>
        <v>0</v>
      </c>
    </row>
    <row r="31" spans="1:6" ht="27" customHeight="1">
      <c r="A31" s="28" t="s">
        <v>22</v>
      </c>
      <c r="B31" s="52" t="s">
        <v>60</v>
      </c>
      <c r="C31" s="53" t="s">
        <v>58</v>
      </c>
      <c r="D31" s="68">
        <v>5000</v>
      </c>
      <c r="E31" s="68">
        <v>915</v>
      </c>
      <c r="F31" s="93">
        <f t="shared" si="0"/>
        <v>18.3</v>
      </c>
    </row>
    <row r="32" spans="1:6" ht="18" customHeight="1">
      <c r="A32" s="28" t="s">
        <v>23</v>
      </c>
      <c r="B32" s="28" t="s">
        <v>46</v>
      </c>
      <c r="C32" s="53" t="s">
        <v>47</v>
      </c>
      <c r="D32" s="68">
        <v>5000</v>
      </c>
      <c r="E32" s="68">
        <v>0</v>
      </c>
      <c r="F32" s="93">
        <f t="shared" si="0"/>
        <v>0</v>
      </c>
    </row>
    <row r="33" spans="1:6" ht="26.25" customHeight="1">
      <c r="A33" s="28" t="s">
        <v>49</v>
      </c>
      <c r="B33" s="52" t="s">
        <v>59</v>
      </c>
      <c r="C33" s="53" t="s">
        <v>19</v>
      </c>
      <c r="D33" s="68">
        <v>405000</v>
      </c>
      <c r="E33" s="68">
        <v>35172.6</v>
      </c>
      <c r="F33" s="93">
        <f t="shared" si="0"/>
        <v>8.684592592592592</v>
      </c>
    </row>
    <row r="34" spans="1:6" ht="18" customHeight="1">
      <c r="A34" s="28" t="s">
        <v>50</v>
      </c>
      <c r="B34" s="28" t="s">
        <v>48</v>
      </c>
      <c r="C34" s="53" t="s">
        <v>14</v>
      </c>
      <c r="D34" s="68">
        <v>75000</v>
      </c>
      <c r="E34" s="68">
        <v>35480.62</v>
      </c>
      <c r="F34" s="93">
        <f t="shared" si="0"/>
        <v>47.30749333333334</v>
      </c>
    </row>
    <row r="35" spans="1:6" s="3" customFormat="1" ht="27" customHeight="1">
      <c r="A35" s="5" t="s">
        <v>7</v>
      </c>
      <c r="B35" s="98" t="s">
        <v>103</v>
      </c>
      <c r="C35" s="64"/>
      <c r="D35" s="69">
        <v>44075</v>
      </c>
      <c r="E35" s="69">
        <v>450865.93</v>
      </c>
      <c r="F35" s="66">
        <f t="shared" si="0"/>
        <v>1022.9516279069767</v>
      </c>
    </row>
    <row r="38" spans="1:4" ht="16.5" customHeight="1">
      <c r="A38" s="151"/>
      <c r="B38" s="151"/>
      <c r="C38" s="151"/>
      <c r="D38" s="151"/>
    </row>
    <row r="39" spans="1:6" ht="30.75" customHeight="1">
      <c r="A39" s="152"/>
      <c r="B39" s="110"/>
      <c r="C39" s="110"/>
      <c r="D39" s="110"/>
      <c r="E39" s="110"/>
      <c r="F39" s="110"/>
    </row>
    <row r="40" spans="1:4" ht="66.75" customHeight="1">
      <c r="A40" s="151"/>
      <c r="B40" s="151"/>
      <c r="C40" s="151"/>
      <c r="D40" s="151"/>
    </row>
    <row r="41" spans="1:4" ht="72.75" customHeight="1">
      <c r="A41" s="99"/>
      <c r="B41" s="106">
        <v>176</v>
      </c>
      <c r="C41" s="99"/>
      <c r="D41" s="99"/>
    </row>
    <row r="42" spans="1:6" ht="45.75" customHeight="1">
      <c r="A42" s="144" t="s">
        <v>98</v>
      </c>
      <c r="B42" s="144"/>
      <c r="C42" s="144"/>
      <c r="D42" s="144"/>
      <c r="E42" s="144"/>
      <c r="F42" s="144"/>
    </row>
    <row r="43" spans="1:6" ht="117" customHeight="1">
      <c r="A43" s="144" t="s">
        <v>99</v>
      </c>
      <c r="B43" s="144"/>
      <c r="C43" s="144"/>
      <c r="D43" s="144"/>
      <c r="E43" s="144"/>
      <c r="F43" s="144"/>
    </row>
  </sheetData>
  <mergeCells count="7">
    <mergeCell ref="A43:F43"/>
    <mergeCell ref="A1:F1"/>
    <mergeCell ref="A4:F4"/>
    <mergeCell ref="A38:D38"/>
    <mergeCell ref="A40:D40"/>
    <mergeCell ref="A42:F42"/>
    <mergeCell ref="A39:F3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4-0034</dc:creator>
  <cp:keywords/>
  <dc:description/>
  <cp:lastModifiedBy>4-0259</cp:lastModifiedBy>
  <cp:lastPrinted>2008-09-15T08:16:06Z</cp:lastPrinted>
  <dcterms:created xsi:type="dcterms:W3CDTF">2004-11-03T09:27:49Z</dcterms:created>
  <dcterms:modified xsi:type="dcterms:W3CDTF">2008-09-15T08:21:27Z</dcterms:modified>
  <cp:category/>
  <cp:version/>
  <cp:contentType/>
  <cp:contentStatus/>
</cp:coreProperties>
</file>