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" sheetId="1" r:id="rId1"/>
    <sheet name="dotacje" sheetId="2" r:id="rId2"/>
    <sheet name="Arkusz3" sheetId="3" r:id="rId3"/>
  </sheets>
  <definedNames>
    <definedName name="_xlnm.Print_Titles" localSheetId="0">'wydatki'!$5:$6</definedName>
  </definedNames>
  <calcPr fullCalcOnLoad="1"/>
</workbook>
</file>

<file path=xl/sharedStrings.xml><?xml version="1.0" encoding="utf-8"?>
<sst xmlns="http://schemas.openxmlformats.org/spreadsheetml/2006/main" count="400" uniqueCount="181">
  <si>
    <t>Klasyfikacja budzetowa</t>
  </si>
  <si>
    <t>DOCHODY  - ŹRÓDŁA</t>
  </si>
  <si>
    <t>A + B = DOTACJE  OGÓŁEM</t>
  </si>
  <si>
    <t>A. Dotacje dotyczące zadań zleconych gminie</t>
  </si>
  <si>
    <t>urzędy wojewódzkie</t>
  </si>
  <si>
    <t xml:space="preserve">urzędy naczelnych organów władzy </t>
  </si>
  <si>
    <t>obrona cywilna</t>
  </si>
  <si>
    <t>ośrodki wsparcia</t>
  </si>
  <si>
    <t>składki na ubezpieczenia zdrowotne</t>
  </si>
  <si>
    <t>zasiłki i pomoc w naturze</t>
  </si>
  <si>
    <t>usługi opiekuńcze</t>
  </si>
  <si>
    <t>B. Dotacje dotyczące zadań zleconych powiatowi</t>
  </si>
  <si>
    <t>prace geodezyjne i kartograficzne</t>
  </si>
  <si>
    <t>nadzór budowalny</t>
  </si>
  <si>
    <t>komisje poborowe</t>
  </si>
  <si>
    <t>W Y D A T K I</t>
  </si>
  <si>
    <t>A + B = WYDATKI  OGÓŁEM</t>
  </si>
  <si>
    <t>A. Wydatki dotyczące zadań zleconych gminie</t>
  </si>
  <si>
    <t>§ 4300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</si>
  <si>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</si>
  <si>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</si>
  <si>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</si>
  <si>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</si>
  <si>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</si>
  <si>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</si>
  <si>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</si>
  <si>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 xml:space="preserve">754-75414  </t>
  </si>
  <si>
    <t>§ 3110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</si>
  <si>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</si>
  <si>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</si>
  <si>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</si>
  <si>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</si>
  <si>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</si>
  <si>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</si>
  <si>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</si>
  <si>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</si>
  <si>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>§ 4130</t>
  </si>
  <si>
    <t>B. Wydatki dotyczące zadań zleconych powiatowi</t>
  </si>
  <si>
    <t>§ 4020</t>
  </si>
  <si>
    <t>§ 4480</t>
  </si>
  <si>
    <t xml:space="preserve">700-70005  </t>
  </si>
  <si>
    <t xml:space="preserve">710-71013  </t>
  </si>
  <si>
    <t xml:space="preserve">710-71015 </t>
  </si>
  <si>
    <t>§ 6060</t>
  </si>
  <si>
    <t xml:space="preserve">750-75011 </t>
  </si>
  <si>
    <t xml:space="preserve">750-75045  </t>
  </si>
  <si>
    <t xml:space="preserve">754-75411  </t>
  </si>
  <si>
    <t>§ 4050</t>
  </si>
  <si>
    <t>§ 4060</t>
  </si>
  <si>
    <t>§ 4070</t>
  </si>
  <si>
    <t>§ 4520</t>
  </si>
  <si>
    <t xml:space="preserve">851-85156 </t>
  </si>
  <si>
    <t xml:space="preserve">853-85321 </t>
  </si>
  <si>
    <t>% wykon.</t>
  </si>
  <si>
    <t>pozostałe usługi</t>
  </si>
  <si>
    <t>wynagrodzenia</t>
  </si>
  <si>
    <t>składki na FP</t>
  </si>
  <si>
    <t>materiały i wyposażenie</t>
  </si>
  <si>
    <t>zakup leków</t>
  </si>
  <si>
    <t>energia</t>
  </si>
  <si>
    <t>odpis na ZFŚS</t>
  </si>
  <si>
    <t>podatek od nieruchomości</t>
  </si>
  <si>
    <t>świadczenia społeczne</t>
  </si>
  <si>
    <t>różne opłaty i składki</t>
  </si>
  <si>
    <t>zakupy inwestycyjne</t>
  </si>
  <si>
    <t>uposażenia funkcjonariuszy</t>
  </si>
  <si>
    <t>pozostałe należności funkcjonariuszy</t>
  </si>
  <si>
    <t>zakup żywności</t>
  </si>
  <si>
    <t>usługi remontowe</t>
  </si>
  <si>
    <t>podróże służbowe krajowe</t>
  </si>
  <si>
    <t>świadczenia rodzinne</t>
  </si>
  <si>
    <t>852-85203</t>
  </si>
  <si>
    <t>852-85212</t>
  </si>
  <si>
    <t xml:space="preserve">852-85213  </t>
  </si>
  <si>
    <t>wynagrodzenia służby cywilnej</t>
  </si>
  <si>
    <t>§ 4280</t>
  </si>
  <si>
    <t>usługi zdrowotne</t>
  </si>
  <si>
    <t>gospodarka gruntami i nieruchomościami</t>
  </si>
  <si>
    <t>pozostała działalność w kulturze</t>
  </si>
  <si>
    <t>§ 4170</t>
  </si>
  <si>
    <t>wynagrodzenia bezosobowe</t>
  </si>
  <si>
    <t>§ 2480</t>
  </si>
  <si>
    <t>§ 4590</t>
  </si>
  <si>
    <t>§ 3070</t>
  </si>
  <si>
    <t>§ 4180</t>
  </si>
  <si>
    <t>wynagrodzenie bezosobowe</t>
  </si>
  <si>
    <t>wybory do Sejmu i Senatu</t>
  </si>
  <si>
    <t>700-70005   §  2110</t>
  </si>
  <si>
    <t>710-71013   §  2110</t>
  </si>
  <si>
    <t>710-71015   §  2110</t>
  </si>
  <si>
    <t>710-71015   §  6410</t>
  </si>
  <si>
    <t>750-75011   §  2110</t>
  </si>
  <si>
    <t>750-75045   §  2110</t>
  </si>
  <si>
    <t>754-75411   §  2110</t>
  </si>
  <si>
    <t>komendy powiatowe Państwowej Straży Pożarnej</t>
  </si>
  <si>
    <t>754-75411   §  6410</t>
  </si>
  <si>
    <t>851-85156   §  2110</t>
  </si>
  <si>
    <t>853-85321   §  2110</t>
  </si>
  <si>
    <t>zespoły ds. orzekania o stopniu niepełnosprawności</t>
  </si>
  <si>
    <t>wynagrodzenie dodatkowe roczne</t>
  </si>
  <si>
    <t>składki na ubezpieczenie społeczne</t>
  </si>
  <si>
    <t>wydatki osobowe niezaliczane do wynagrodzeń</t>
  </si>
  <si>
    <t>podróżne służbowe krajowe</t>
  </si>
  <si>
    <t>§ 4350</t>
  </si>
  <si>
    <t>usługi dostępu do sieci internet</t>
  </si>
  <si>
    <t>składki zdrowotne</t>
  </si>
  <si>
    <t>852-85214</t>
  </si>
  <si>
    <t xml:space="preserve">zasiłki i pomoc w naturze </t>
  </si>
  <si>
    <t>świadczenia  społeczne</t>
  </si>
  <si>
    <t xml:space="preserve">852-85228  </t>
  </si>
  <si>
    <t>921-92195</t>
  </si>
  <si>
    <t>dotacja dla instytucji kultury</t>
  </si>
  <si>
    <t>wynagrodzenia osobowe służby cywilnej</t>
  </si>
  <si>
    <t>materiłay i wyposażenie</t>
  </si>
  <si>
    <t>wydatki osobowe niezaliczone do uposażeń</t>
  </si>
  <si>
    <t>wynadrodzenie dodatkowe roczne</t>
  </si>
  <si>
    <t>dodatkowe uposażenie funkacjonariuszy</t>
  </si>
  <si>
    <t>równoważniki i ekwiwalenty funkcjonariuszy</t>
  </si>
  <si>
    <t>opłaty na rzecz jst</t>
  </si>
  <si>
    <t>matariały i wyposażenie</t>
  </si>
  <si>
    <t>Klasyfikacja budżetowa</t>
  </si>
  <si>
    <t>8.  WYKONANIE   PLANU  DOTACJI  NA  ZADANIA  Z  ZAKRESU                                                                                                                                                                                                                                                                                                                                                                                                                                                                                                                                                                                                                               ADMINISTRACJI RZĄDOWEJ  ORAZ  INNE  ZADANIA  ZLECONE                                               USTAWAMI  MIASTU</t>
  </si>
  <si>
    <t xml:space="preserve">9. WYKONANIE  PLANU  WYDATKÓW  ZADAŃ  Z  ZAKRESU                                                                                     ADMINISTRACJI RZĄDOWEJ ORAZ INNYCH ZADAŃ  ZLECONYCH                                                                  USTAWAMI MIASTU </t>
  </si>
  <si>
    <t>010-01095   §  2010</t>
  </si>
  <si>
    <t>750-75011   §  2010</t>
  </si>
  <si>
    <t>751-75101   §  2010</t>
  </si>
  <si>
    <t>754-75414   §  2010</t>
  </si>
  <si>
    <t>852-85203   §  2010</t>
  </si>
  <si>
    <t>852-85212   §  2010</t>
  </si>
  <si>
    <t>852-85213   §  2010</t>
  </si>
  <si>
    <t>852-85214   §  2010</t>
  </si>
  <si>
    <t>852-85228   §  2010</t>
  </si>
  <si>
    <t>852-85278   §  2010</t>
  </si>
  <si>
    <t>921-92195   §  2010</t>
  </si>
  <si>
    <t>010-01095</t>
  </si>
  <si>
    <t>materiały i wyposazenie</t>
  </si>
  <si>
    <t>751-75109</t>
  </si>
  <si>
    <t>wybory do Rady Gminy</t>
  </si>
  <si>
    <t>§ 3030</t>
  </si>
  <si>
    <t>852-85278</t>
  </si>
  <si>
    <t>Tabela nr 12</t>
  </si>
  <si>
    <t xml:space="preserve">PLAN                   na 2007 r. </t>
  </si>
  <si>
    <t>WYKONANIE                        za  2007 r.</t>
  </si>
  <si>
    <t>751-75108   §  2010</t>
  </si>
  <si>
    <t>751-75109   §  2010</t>
  </si>
  <si>
    <t>wybory do rad gminy</t>
  </si>
  <si>
    <t>852-85203   §  6310</t>
  </si>
  <si>
    <t>usuwanie skutków klęsk żywiołowych</t>
  </si>
  <si>
    <t>750-75045   §  6410</t>
  </si>
  <si>
    <t>852-85220   §  2110</t>
  </si>
  <si>
    <t>ośrodki interwencji kryzysowej</t>
  </si>
  <si>
    <t>751-75108</t>
  </si>
  <si>
    <t>różne wydatki na rzecz osób fizycznych</t>
  </si>
  <si>
    <t>składki na ubezpieczenia społeczne</t>
  </si>
  <si>
    <t>§ 4360</t>
  </si>
  <si>
    <t>usługi telekomunikacyjne komórkowej</t>
  </si>
  <si>
    <t>§ 4370</t>
  </si>
  <si>
    <t>usługi telekomunikacyjne stacjonarnej</t>
  </si>
  <si>
    <t>zakup usług zdrowotnych</t>
  </si>
  <si>
    <t>zakup usług telekomunikacyjnych telefonii stacjon.</t>
  </si>
  <si>
    <t>§ 4700</t>
  </si>
  <si>
    <t xml:space="preserve">szkolenia pracowników </t>
  </si>
  <si>
    <t>§ 4740</t>
  </si>
  <si>
    <t>zakup materiałów papierniczych</t>
  </si>
  <si>
    <t xml:space="preserve">§ 4750 </t>
  </si>
  <si>
    <t>zakup akcesoriów komputerowych</t>
  </si>
  <si>
    <t>zakupy inwrestycyjne</t>
  </si>
  <si>
    <t>§ 4400</t>
  </si>
  <si>
    <t>opłaty czynszowe</t>
  </si>
  <si>
    <t>odszkodowania</t>
  </si>
  <si>
    <t>materiały papiernicze do sprzętu drukar.</t>
  </si>
  <si>
    <t>§ 4750</t>
  </si>
  <si>
    <t>akcesoria komputerowe</t>
  </si>
  <si>
    <t>usługi telekomunikacyjne stacjonarne</t>
  </si>
  <si>
    <t>§ 4080</t>
  </si>
  <si>
    <t>dodatkowe uposażenie funkacjon.zwolnionych ze sł.</t>
  </si>
  <si>
    <t xml:space="preserve">852-85220 </t>
  </si>
  <si>
    <t xml:space="preserve">opłaty czynszowe </t>
  </si>
  <si>
    <t>Tabela nr 13</t>
  </si>
  <si>
    <t>WYKONANIE                     za 2007 r.</t>
  </si>
  <si>
    <t>pozostała działalność w rolnictwie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</si>
</sst>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2" fontId="0" fillId="0" borderId="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4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tabSelected="1" zoomScale="110" zoomScaleNormal="110" workbookViewId="0" topLeftCell="A1">
      <selection activeCell="D98" sqref="D98"/>
    </sheetView>
  </sheetViews>
  <sheetFormatPr defaultColWidth="9.00390625" defaultRowHeight="12.75"/>
  <cols>
    <col min="1" max="1" width="13.625" style="0" customWidth="1"/>
    <col min="2" max="2" width="43.75390625" style="0" customWidth="1"/>
    <col min="3" max="3" width="12.875" style="0" customWidth="1"/>
    <col min="4" max="4" width="15.25390625" style="0" customWidth="1"/>
    <col min="5" max="5" width="8.125" style="0" customWidth="1"/>
    <col min="8" max="8" width="14.625" style="0" bestFit="1" customWidth="1"/>
  </cols>
  <sheetData>
    <row r="1" spans="1:5" ht="15.75" customHeight="1">
      <c r="A1" s="60">
        <v>180</v>
      </c>
      <c r="B1" s="60"/>
      <c r="C1" s="60"/>
      <c r="D1" s="60"/>
      <c r="E1" s="60"/>
    </row>
    <row r="2" spans="1:5" ht="15.75" customHeight="1">
      <c r="A2" s="4"/>
      <c r="B2" s="10"/>
      <c r="C2" s="11"/>
      <c r="D2" s="59" t="s">
        <v>178</v>
      </c>
      <c r="E2" s="59"/>
    </row>
    <row r="3" spans="1:5" ht="54" customHeight="1">
      <c r="A3" s="61" t="s">
        <v>122</v>
      </c>
      <c r="B3" s="61"/>
      <c r="C3" s="61"/>
      <c r="D3" s="61"/>
      <c r="E3" s="61"/>
    </row>
    <row r="4" spans="1:5" ht="14.25" customHeight="1">
      <c r="A4" s="12"/>
      <c r="B4" s="12"/>
      <c r="C4" s="12"/>
      <c r="D4" s="12"/>
      <c r="E4" s="12"/>
    </row>
    <row r="5" spans="1:5" ht="32.25" customHeight="1">
      <c r="A5" s="1" t="s">
        <v>120</v>
      </c>
      <c r="B5" s="1" t="s">
        <v>15</v>
      </c>
      <c r="C5" s="1" t="s">
        <v>141</v>
      </c>
      <c r="D5" s="1" t="s">
        <v>179</v>
      </c>
      <c r="E5" s="1" t="s">
        <v>53</v>
      </c>
    </row>
    <row r="6" spans="1:5" s="58" customFormat="1" ht="11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</row>
    <row r="7" spans="1:5" s="4" customFormat="1" ht="27" customHeight="1">
      <c r="A7" s="17"/>
      <c r="B7" s="28" t="s">
        <v>16</v>
      </c>
      <c r="C7" s="32">
        <f>C8+C101</f>
        <v>27169796.82</v>
      </c>
      <c r="D7" s="32">
        <f>D8+D101</f>
        <v>27053321.999999996</v>
      </c>
      <c r="E7" s="5">
        <f>D7/C7*100</f>
        <v>99.57130772537002</v>
      </c>
    </row>
    <row r="8" spans="1:8" s="4" customFormat="1" ht="26.25" customHeight="1">
      <c r="A8" s="17"/>
      <c r="B8" s="44" t="s">
        <v>17</v>
      </c>
      <c r="C8" s="32">
        <f>C13+C21+C40+C43+C64+C82+C85+C88+C37+C99+C96+C9+C27</f>
        <v>21045637.82</v>
      </c>
      <c r="D8" s="32">
        <f>D13+D21+D40+D43+D64+D82+D85+D88+D37+D99+D96+D9+D27</f>
        <v>20929967.199999996</v>
      </c>
      <c r="E8" s="5">
        <f>D8/C8*100</f>
        <v>99.45038196993924</v>
      </c>
      <c r="H8" s="37">
        <f>D8-H17</f>
        <v>20919463.659999996</v>
      </c>
    </row>
    <row r="9" spans="1:5" s="4" customFormat="1" ht="15.75" customHeight="1">
      <c r="A9" s="45" t="s">
        <v>134</v>
      </c>
      <c r="B9" s="46" t="s">
        <v>180</v>
      </c>
      <c r="C9" s="47">
        <f>SUM(C10:C11)</f>
        <v>8078.82</v>
      </c>
      <c r="D9" s="47">
        <f>SUM(D10:D11)</f>
        <v>7946.82</v>
      </c>
      <c r="E9" s="6">
        <f>D9/C9*100</f>
        <v>98.3660980192652</v>
      </c>
    </row>
    <row r="10" spans="1:5" s="9" customFormat="1" ht="15.75" customHeight="1">
      <c r="A10" s="16" t="s">
        <v>24</v>
      </c>
      <c r="B10" s="18" t="s">
        <v>135</v>
      </c>
      <c r="C10" s="33">
        <v>158.82</v>
      </c>
      <c r="D10" s="33">
        <v>155.82</v>
      </c>
      <c r="E10" s="8">
        <f>D10/C10*100</f>
        <v>98.11106913486967</v>
      </c>
    </row>
    <row r="11" spans="1:5" s="9" customFormat="1" ht="15.75" customHeight="1">
      <c r="A11" s="16" t="s">
        <v>34</v>
      </c>
      <c r="B11" s="18" t="s">
        <v>63</v>
      </c>
      <c r="C11" s="33">
        <v>7920</v>
      </c>
      <c r="D11" s="33">
        <v>7791</v>
      </c>
      <c r="E11" s="8">
        <f>D11/C11*100</f>
        <v>98.37121212121212</v>
      </c>
    </row>
    <row r="12" spans="1:5" s="9" customFormat="1" ht="15.75" customHeight="1">
      <c r="A12" s="17"/>
      <c r="B12" s="29"/>
      <c r="C12" s="32"/>
      <c r="D12" s="32"/>
      <c r="E12" s="8"/>
    </row>
    <row r="13" spans="1:5" s="9" customFormat="1" ht="15.75" customHeight="1">
      <c r="A13" s="48" t="s">
        <v>19</v>
      </c>
      <c r="B13" s="18" t="s">
        <v>4</v>
      </c>
      <c r="C13" s="49">
        <f>SUM(C14:C19)</f>
        <v>479513</v>
      </c>
      <c r="D13" s="49">
        <f>SUM(D14:D19)</f>
        <v>479512.6</v>
      </c>
      <c r="E13" s="6">
        <f aca="true" t="shared" si="0" ref="E13:E22">D13/C13*100</f>
        <v>99.99991658203217</v>
      </c>
    </row>
    <row r="14" spans="1:5" s="9" customFormat="1" ht="15.75" customHeight="1">
      <c r="A14" s="16" t="s">
        <v>20</v>
      </c>
      <c r="B14" s="18" t="s">
        <v>55</v>
      </c>
      <c r="C14" s="33">
        <v>371192</v>
      </c>
      <c r="D14" s="33">
        <v>371192</v>
      </c>
      <c r="E14" s="8">
        <f t="shared" si="0"/>
        <v>100</v>
      </c>
    </row>
    <row r="15" spans="1:5" ht="15.75" customHeight="1">
      <c r="A15" s="16" t="s">
        <v>21</v>
      </c>
      <c r="B15" s="18" t="s">
        <v>99</v>
      </c>
      <c r="C15" s="33">
        <v>29240</v>
      </c>
      <c r="D15" s="33">
        <v>29240</v>
      </c>
      <c r="E15" s="8">
        <f t="shared" si="0"/>
        <v>100</v>
      </c>
    </row>
    <row r="16" spans="1:5" ht="15.75" customHeight="1">
      <c r="A16" s="16" t="s">
        <v>22</v>
      </c>
      <c r="B16" s="18" t="s">
        <v>100</v>
      </c>
      <c r="C16" s="33">
        <v>68834</v>
      </c>
      <c r="D16" s="33">
        <v>68834</v>
      </c>
      <c r="E16" s="8">
        <f t="shared" si="0"/>
        <v>100</v>
      </c>
    </row>
    <row r="17" spans="1:8" s="9" customFormat="1" ht="15.75" customHeight="1">
      <c r="A17" s="16" t="s">
        <v>23</v>
      </c>
      <c r="B17" s="18" t="s">
        <v>56</v>
      </c>
      <c r="C17" s="33">
        <v>9811</v>
      </c>
      <c r="D17" s="33">
        <v>9811</v>
      </c>
      <c r="E17" s="8">
        <f t="shared" si="0"/>
        <v>100</v>
      </c>
      <c r="H17" s="36">
        <f>D20+D26+D29+D32</f>
        <v>10503.54</v>
      </c>
    </row>
    <row r="18" spans="1:5" s="9" customFormat="1" ht="15.75" customHeight="1">
      <c r="A18" s="16" t="s">
        <v>24</v>
      </c>
      <c r="B18" s="18" t="s">
        <v>57</v>
      </c>
      <c r="C18" s="33">
        <v>270</v>
      </c>
      <c r="D18" s="33">
        <v>269.6</v>
      </c>
      <c r="E18" s="8">
        <f t="shared" si="0"/>
        <v>99.85185185185186</v>
      </c>
    </row>
    <row r="19" spans="1:5" s="9" customFormat="1" ht="15.75" customHeight="1">
      <c r="A19" s="16" t="s">
        <v>18</v>
      </c>
      <c r="B19" s="18" t="s">
        <v>54</v>
      </c>
      <c r="C19" s="33">
        <v>166</v>
      </c>
      <c r="D19" s="33">
        <v>166</v>
      </c>
      <c r="E19" s="8">
        <f t="shared" si="0"/>
        <v>100</v>
      </c>
    </row>
    <row r="20" spans="1:5" s="9" customFormat="1" ht="15.75" customHeight="1">
      <c r="A20" s="16"/>
      <c r="B20" s="18"/>
      <c r="C20" s="33"/>
      <c r="D20" s="33"/>
      <c r="E20" s="3"/>
    </row>
    <row r="21" spans="1:5" ht="15.75" customHeight="1">
      <c r="A21" s="48" t="s">
        <v>25</v>
      </c>
      <c r="B21" s="18" t="s">
        <v>5</v>
      </c>
      <c r="C21" s="49">
        <f>SUM(C22:C25)</f>
        <v>12955</v>
      </c>
      <c r="D21" s="49">
        <f>SUM(D22:D25)</f>
        <v>12955</v>
      </c>
      <c r="E21" s="6">
        <f t="shared" si="0"/>
        <v>100</v>
      </c>
    </row>
    <row r="22" spans="1:5" ht="15.75" customHeight="1">
      <c r="A22" s="16" t="s">
        <v>22</v>
      </c>
      <c r="B22" s="18" t="s">
        <v>100</v>
      </c>
      <c r="C22" s="33">
        <v>1815</v>
      </c>
      <c r="D22" s="33">
        <v>1814.78</v>
      </c>
      <c r="E22" s="8">
        <f t="shared" si="0"/>
        <v>99.98787878787878</v>
      </c>
    </row>
    <row r="23" spans="1:5" s="9" customFormat="1" ht="15.75" customHeight="1">
      <c r="A23" s="16" t="s">
        <v>23</v>
      </c>
      <c r="B23" s="18" t="s">
        <v>56</v>
      </c>
      <c r="C23" s="33">
        <v>259</v>
      </c>
      <c r="D23" s="33">
        <v>258.67</v>
      </c>
      <c r="E23" s="8">
        <f>D22/C22*100</f>
        <v>99.98787878787878</v>
      </c>
    </row>
    <row r="24" spans="1:5" ht="15.75" customHeight="1">
      <c r="A24" s="16" t="s">
        <v>79</v>
      </c>
      <c r="B24" s="18" t="s">
        <v>85</v>
      </c>
      <c r="C24" s="33">
        <v>10557</v>
      </c>
      <c r="D24" s="33">
        <v>10557</v>
      </c>
      <c r="E24" s="8">
        <f>D23/C23*100</f>
        <v>99.87258687258688</v>
      </c>
    </row>
    <row r="25" spans="1:5" ht="15.75" customHeight="1">
      <c r="A25" s="16" t="s">
        <v>24</v>
      </c>
      <c r="B25" s="18" t="s">
        <v>57</v>
      </c>
      <c r="C25" s="33">
        <v>324</v>
      </c>
      <c r="D25" s="33">
        <v>324.55</v>
      </c>
      <c r="E25" s="8">
        <f>D24/C24*100</f>
        <v>100</v>
      </c>
    </row>
    <row r="26" spans="1:5" s="9" customFormat="1" ht="15.75" customHeight="1">
      <c r="A26" s="16"/>
      <c r="B26" s="18"/>
      <c r="C26" s="33"/>
      <c r="D26" s="33"/>
      <c r="E26" s="8"/>
    </row>
    <row r="27" spans="1:5" s="9" customFormat="1" ht="15.75" customHeight="1">
      <c r="A27" s="45" t="s">
        <v>151</v>
      </c>
      <c r="B27" s="18" t="s">
        <v>86</v>
      </c>
      <c r="C27" s="49">
        <f>SUM(C28:C35)</f>
        <v>110926</v>
      </c>
      <c r="D27" s="49">
        <f>SUM(D28:D35)</f>
        <v>107818.45999999999</v>
      </c>
      <c r="E27" s="6">
        <f aca="true" t="shared" si="1" ref="E27:E38">D27/C27*100</f>
        <v>97.19854677893369</v>
      </c>
    </row>
    <row r="28" spans="1:5" s="9" customFormat="1" ht="15" customHeight="1">
      <c r="A28" s="50" t="s">
        <v>138</v>
      </c>
      <c r="B28" s="51" t="s">
        <v>152</v>
      </c>
      <c r="C28" s="33">
        <v>60975</v>
      </c>
      <c r="D28" s="33">
        <v>57870</v>
      </c>
      <c r="E28" s="8">
        <f t="shared" si="1"/>
        <v>94.90774907749078</v>
      </c>
    </row>
    <row r="29" spans="1:5" s="9" customFormat="1" ht="15.75" customHeight="1">
      <c r="A29" s="50" t="s">
        <v>22</v>
      </c>
      <c r="B29" s="51" t="s">
        <v>153</v>
      </c>
      <c r="C29" s="33">
        <v>3993</v>
      </c>
      <c r="D29" s="33">
        <v>3991.54</v>
      </c>
      <c r="E29" s="8">
        <f t="shared" si="1"/>
        <v>99.96343601302279</v>
      </c>
    </row>
    <row r="30" spans="1:5" s="9" customFormat="1" ht="15.75" customHeight="1">
      <c r="A30" s="50" t="s">
        <v>23</v>
      </c>
      <c r="B30" s="51" t="s">
        <v>56</v>
      </c>
      <c r="C30" s="33">
        <v>570</v>
      </c>
      <c r="D30" s="33">
        <v>568.92</v>
      </c>
      <c r="E30" s="8">
        <f t="shared" si="1"/>
        <v>99.81052631578947</v>
      </c>
    </row>
    <row r="31" spans="1:5" s="9" customFormat="1" ht="15" customHeight="1">
      <c r="A31" s="52" t="s">
        <v>79</v>
      </c>
      <c r="B31" s="53" t="s">
        <v>80</v>
      </c>
      <c r="C31" s="33">
        <v>29700</v>
      </c>
      <c r="D31" s="33">
        <v>29700</v>
      </c>
      <c r="E31" s="8">
        <f t="shared" si="1"/>
        <v>100</v>
      </c>
    </row>
    <row r="32" spans="1:5" s="9" customFormat="1" ht="15.75" customHeight="1">
      <c r="A32" s="50" t="s">
        <v>24</v>
      </c>
      <c r="B32" s="51" t="s">
        <v>57</v>
      </c>
      <c r="C32" s="33">
        <v>6512</v>
      </c>
      <c r="D32" s="33">
        <v>6512</v>
      </c>
      <c r="E32" s="8">
        <f t="shared" si="1"/>
        <v>100</v>
      </c>
    </row>
    <row r="33" spans="1:5" s="9" customFormat="1" ht="15.75" customHeight="1">
      <c r="A33" s="50" t="s">
        <v>18</v>
      </c>
      <c r="B33" s="51" t="s">
        <v>54</v>
      </c>
      <c r="C33" s="33">
        <v>7176</v>
      </c>
      <c r="D33" s="33">
        <v>7176</v>
      </c>
      <c r="E33" s="8">
        <f t="shared" si="1"/>
        <v>100</v>
      </c>
    </row>
    <row r="34" spans="1:5" s="9" customFormat="1" ht="15.75" customHeight="1">
      <c r="A34" s="54" t="s">
        <v>154</v>
      </c>
      <c r="B34" s="7" t="s">
        <v>155</v>
      </c>
      <c r="C34" s="33">
        <v>1000</v>
      </c>
      <c r="D34" s="33">
        <v>1000</v>
      </c>
      <c r="E34" s="8">
        <f t="shared" si="1"/>
        <v>100</v>
      </c>
    </row>
    <row r="35" spans="1:5" s="9" customFormat="1" ht="15.75" customHeight="1">
      <c r="A35" s="52" t="s">
        <v>156</v>
      </c>
      <c r="B35" s="7" t="s">
        <v>157</v>
      </c>
      <c r="C35" s="33">
        <v>1000</v>
      </c>
      <c r="D35" s="33">
        <v>1000</v>
      </c>
      <c r="E35" s="8">
        <f t="shared" si="1"/>
        <v>100</v>
      </c>
    </row>
    <row r="36" spans="1:5" s="9" customFormat="1" ht="15.75" customHeight="1">
      <c r="A36" s="16"/>
      <c r="B36" s="18"/>
      <c r="C36" s="33"/>
      <c r="D36" s="33"/>
      <c r="E36" s="6"/>
    </row>
    <row r="37" spans="1:5" s="9" customFormat="1" ht="15.75" customHeight="1">
      <c r="A37" s="48" t="s">
        <v>136</v>
      </c>
      <c r="B37" s="18" t="s">
        <v>137</v>
      </c>
      <c r="C37" s="49">
        <f>SUM(C38)</f>
        <v>2500</v>
      </c>
      <c r="D37" s="49">
        <f>SUM(D38)</f>
        <v>1390.8</v>
      </c>
      <c r="E37" s="6">
        <f t="shared" si="1"/>
        <v>55.632000000000005</v>
      </c>
    </row>
    <row r="38" spans="1:5" s="9" customFormat="1" ht="15.75" customHeight="1">
      <c r="A38" s="16" t="s">
        <v>18</v>
      </c>
      <c r="B38" s="18" t="s">
        <v>54</v>
      </c>
      <c r="C38" s="33">
        <v>2500</v>
      </c>
      <c r="D38" s="33">
        <v>1390.8</v>
      </c>
      <c r="E38" s="8">
        <f t="shared" si="1"/>
        <v>55.632000000000005</v>
      </c>
    </row>
    <row r="39" spans="1:5" s="9" customFormat="1" ht="15.75" customHeight="1">
      <c r="A39" s="16"/>
      <c r="B39" s="18"/>
      <c r="C39" s="33"/>
      <c r="D39" s="33"/>
      <c r="E39" s="6"/>
    </row>
    <row r="40" spans="1:5" s="9" customFormat="1" ht="15" customHeight="1">
      <c r="A40" s="48" t="s">
        <v>26</v>
      </c>
      <c r="B40" s="18" t="s">
        <v>6</v>
      </c>
      <c r="C40" s="49">
        <f>SUM(C41:C41)</f>
        <v>4230</v>
      </c>
      <c r="D40" s="49">
        <f>SUM(D41:D41)</f>
        <v>4230</v>
      </c>
      <c r="E40" s="6">
        <f>D29/C29*100</f>
        <v>99.96343601302279</v>
      </c>
    </row>
    <row r="41" spans="1:5" ht="15.75" customHeight="1">
      <c r="A41" s="16" t="s">
        <v>24</v>
      </c>
      <c r="B41" s="18" t="s">
        <v>57</v>
      </c>
      <c r="C41" s="33">
        <v>4230</v>
      </c>
      <c r="D41" s="33">
        <v>4230</v>
      </c>
      <c r="E41" s="8">
        <f>D30/C30*100</f>
        <v>99.81052631578947</v>
      </c>
    </row>
    <row r="42" spans="1:5" ht="20.25" customHeight="1">
      <c r="A42" s="16"/>
      <c r="B42" s="18"/>
      <c r="C42" s="33"/>
      <c r="D42" s="33"/>
      <c r="E42" s="8"/>
    </row>
    <row r="43" spans="1:5" s="9" customFormat="1" ht="15" customHeight="1">
      <c r="A43" s="48" t="s">
        <v>71</v>
      </c>
      <c r="B43" s="18" t="s">
        <v>7</v>
      </c>
      <c r="C43" s="49">
        <f>SUM(C44:C62)</f>
        <v>320935</v>
      </c>
      <c r="D43" s="49">
        <f>SUM(D44:D62)</f>
        <v>317920.3</v>
      </c>
      <c r="E43" s="6">
        <f aca="true" t="shared" si="2" ref="E43:E80">D43/C43*100</f>
        <v>99.06065091062052</v>
      </c>
    </row>
    <row r="44" spans="1:5" s="9" customFormat="1" ht="15.75" customHeight="1">
      <c r="A44" s="16" t="s">
        <v>28</v>
      </c>
      <c r="B44" s="18" t="s">
        <v>101</v>
      </c>
      <c r="C44" s="33">
        <v>508</v>
      </c>
      <c r="D44" s="33">
        <v>508</v>
      </c>
      <c r="E44" s="8">
        <f t="shared" si="2"/>
        <v>100</v>
      </c>
    </row>
    <row r="45" spans="1:5" s="9" customFormat="1" ht="15.75" customHeight="1">
      <c r="A45" s="16" t="s">
        <v>20</v>
      </c>
      <c r="B45" s="18" t="s">
        <v>55</v>
      </c>
      <c r="C45" s="33">
        <v>180872</v>
      </c>
      <c r="D45" s="33">
        <v>180631.94</v>
      </c>
      <c r="E45" s="8">
        <f t="shared" si="2"/>
        <v>99.86727630589589</v>
      </c>
    </row>
    <row r="46" spans="1:5" s="9" customFormat="1" ht="15.75" customHeight="1">
      <c r="A46" s="16" t="s">
        <v>21</v>
      </c>
      <c r="B46" s="18" t="s">
        <v>99</v>
      </c>
      <c r="C46" s="33">
        <v>12718</v>
      </c>
      <c r="D46" s="33">
        <v>12718</v>
      </c>
      <c r="E46" s="8">
        <f t="shared" si="2"/>
        <v>100</v>
      </c>
    </row>
    <row r="47" spans="1:5" s="9" customFormat="1" ht="15.75" customHeight="1">
      <c r="A47" s="16" t="s">
        <v>22</v>
      </c>
      <c r="B47" s="18" t="s">
        <v>100</v>
      </c>
      <c r="C47" s="33">
        <v>34442</v>
      </c>
      <c r="D47" s="33">
        <v>34442</v>
      </c>
      <c r="E47" s="8">
        <f t="shared" si="2"/>
        <v>100</v>
      </c>
    </row>
    <row r="48" spans="1:5" s="9" customFormat="1" ht="15.75" customHeight="1">
      <c r="A48" s="16" t="s">
        <v>23</v>
      </c>
      <c r="B48" s="18" t="s">
        <v>56</v>
      </c>
      <c r="C48" s="33">
        <v>4644</v>
      </c>
      <c r="D48" s="33">
        <v>4609.33</v>
      </c>
      <c r="E48" s="8">
        <f t="shared" si="2"/>
        <v>99.25344530577088</v>
      </c>
    </row>
    <row r="49" spans="1:5" s="9" customFormat="1" ht="15.75" customHeight="1">
      <c r="A49" s="16" t="s">
        <v>79</v>
      </c>
      <c r="B49" s="18" t="s">
        <v>80</v>
      </c>
      <c r="C49" s="33">
        <v>15000</v>
      </c>
      <c r="D49" s="33">
        <v>15000</v>
      </c>
      <c r="E49" s="8">
        <f t="shared" si="2"/>
        <v>100</v>
      </c>
    </row>
    <row r="50" spans="1:5" s="9" customFormat="1" ht="15.75" customHeight="1">
      <c r="A50" s="16" t="s">
        <v>24</v>
      </c>
      <c r="B50" s="18" t="s">
        <v>57</v>
      </c>
      <c r="C50" s="33">
        <v>28583</v>
      </c>
      <c r="D50" s="33">
        <v>28573.36</v>
      </c>
      <c r="E50" s="8">
        <f t="shared" si="2"/>
        <v>99.96627365916804</v>
      </c>
    </row>
    <row r="51" spans="1:5" ht="15.75" customHeight="1">
      <c r="A51" s="16" t="s">
        <v>30</v>
      </c>
      <c r="B51" s="18" t="s">
        <v>58</v>
      </c>
      <c r="C51" s="33">
        <v>100</v>
      </c>
      <c r="D51" s="33">
        <v>96.7</v>
      </c>
      <c r="E51" s="8">
        <f t="shared" si="2"/>
        <v>96.7</v>
      </c>
    </row>
    <row r="52" spans="1:5" ht="15.75" customHeight="1">
      <c r="A52" s="16" t="s">
        <v>31</v>
      </c>
      <c r="B52" s="18" t="s">
        <v>59</v>
      </c>
      <c r="C52" s="33">
        <v>10200</v>
      </c>
      <c r="D52" s="33">
        <v>10183.07</v>
      </c>
      <c r="E52" s="8">
        <f t="shared" si="2"/>
        <v>99.83401960784313</v>
      </c>
    </row>
    <row r="53" spans="1:5" s="9" customFormat="1" ht="15.75" customHeight="1">
      <c r="A53" s="16" t="s">
        <v>75</v>
      </c>
      <c r="B53" s="18" t="s">
        <v>158</v>
      </c>
      <c r="C53" s="33">
        <v>120</v>
      </c>
      <c r="D53" s="33">
        <v>120</v>
      </c>
      <c r="E53" s="8">
        <f t="shared" si="2"/>
        <v>100</v>
      </c>
    </row>
    <row r="54" spans="1:5" ht="15.75" customHeight="1">
      <c r="A54" s="16" t="s">
        <v>18</v>
      </c>
      <c r="B54" s="18" t="s">
        <v>54</v>
      </c>
      <c r="C54" s="33">
        <v>7007</v>
      </c>
      <c r="D54" s="33">
        <v>7007</v>
      </c>
      <c r="E54" s="8">
        <f t="shared" si="2"/>
        <v>100</v>
      </c>
    </row>
    <row r="55" spans="1:5" ht="15.75" customHeight="1">
      <c r="A55" s="16" t="s">
        <v>103</v>
      </c>
      <c r="B55" s="18" t="s">
        <v>104</v>
      </c>
      <c r="C55" s="33">
        <v>654</v>
      </c>
      <c r="D55" s="33">
        <v>653.6</v>
      </c>
      <c r="E55" s="8">
        <f t="shared" si="2"/>
        <v>99.9388379204893</v>
      </c>
    </row>
    <row r="56" spans="1:5" s="9" customFormat="1" ht="15.75" customHeight="1">
      <c r="A56" s="16" t="s">
        <v>156</v>
      </c>
      <c r="B56" s="18" t="s">
        <v>159</v>
      </c>
      <c r="C56" s="33">
        <v>2500</v>
      </c>
      <c r="D56" s="33">
        <v>2469.2</v>
      </c>
      <c r="E56" s="8">
        <f t="shared" si="2"/>
        <v>98.76799999999999</v>
      </c>
    </row>
    <row r="57" spans="1:5" ht="15.75" customHeight="1">
      <c r="A57" s="16" t="s">
        <v>33</v>
      </c>
      <c r="B57" s="18" t="s">
        <v>102</v>
      </c>
      <c r="C57" s="33">
        <v>14</v>
      </c>
      <c r="D57" s="33">
        <v>11.5</v>
      </c>
      <c r="E57" s="8">
        <f t="shared" si="2"/>
        <v>82.14285714285714</v>
      </c>
    </row>
    <row r="58" spans="1:5" ht="15.75" customHeight="1">
      <c r="A58" s="16" t="s">
        <v>35</v>
      </c>
      <c r="B58" s="18" t="s">
        <v>60</v>
      </c>
      <c r="C58" s="33">
        <v>6172</v>
      </c>
      <c r="D58" s="33">
        <v>6172</v>
      </c>
      <c r="E58" s="8">
        <f t="shared" si="2"/>
        <v>100</v>
      </c>
    </row>
    <row r="59" spans="1:5" s="9" customFormat="1" ht="15.75" customHeight="1">
      <c r="A59" s="16" t="s">
        <v>39</v>
      </c>
      <c r="B59" s="18" t="s">
        <v>61</v>
      </c>
      <c r="C59" s="33">
        <v>1347</v>
      </c>
      <c r="D59" s="33">
        <v>1347</v>
      </c>
      <c r="E59" s="8">
        <f t="shared" si="2"/>
        <v>100</v>
      </c>
    </row>
    <row r="60" spans="1:5" s="9" customFormat="1" ht="15.75" customHeight="1">
      <c r="A60" s="16" t="s">
        <v>160</v>
      </c>
      <c r="B60" s="18" t="s">
        <v>161</v>
      </c>
      <c r="C60" s="33">
        <v>1000</v>
      </c>
      <c r="D60" s="33">
        <v>975</v>
      </c>
      <c r="E60" s="8">
        <f t="shared" si="2"/>
        <v>97.5</v>
      </c>
    </row>
    <row r="61" spans="1:5" s="9" customFormat="1" ht="15.75" customHeight="1">
      <c r="A61" s="16" t="s">
        <v>164</v>
      </c>
      <c r="B61" s="18" t="s">
        <v>165</v>
      </c>
      <c r="C61" s="33">
        <v>54</v>
      </c>
      <c r="D61" s="33">
        <v>54</v>
      </c>
      <c r="E61" s="8">
        <f t="shared" si="2"/>
        <v>100</v>
      </c>
    </row>
    <row r="62" spans="1:5" s="9" customFormat="1" ht="15.75" customHeight="1">
      <c r="A62" s="16" t="s">
        <v>43</v>
      </c>
      <c r="B62" s="18" t="s">
        <v>166</v>
      </c>
      <c r="C62" s="33">
        <v>15000</v>
      </c>
      <c r="D62" s="33">
        <v>12348.6</v>
      </c>
      <c r="E62" s="8">
        <f t="shared" si="2"/>
        <v>82.324</v>
      </c>
    </row>
    <row r="63" spans="1:5" s="9" customFormat="1" ht="15.75" customHeight="1">
      <c r="A63" s="16"/>
      <c r="B63" s="18"/>
      <c r="C63" s="33"/>
      <c r="D63" s="33"/>
      <c r="E63" s="8"/>
    </row>
    <row r="64" spans="1:5" s="9" customFormat="1" ht="15.75" customHeight="1">
      <c r="A64" s="48" t="s">
        <v>72</v>
      </c>
      <c r="B64" s="18" t="s">
        <v>70</v>
      </c>
      <c r="C64" s="49">
        <f>SUM(C65:C80)</f>
        <v>17904000</v>
      </c>
      <c r="D64" s="49">
        <f>SUM(D65:D80)</f>
        <v>17828940.109999996</v>
      </c>
      <c r="E64" s="6">
        <f t="shared" si="2"/>
        <v>99.58076468945485</v>
      </c>
    </row>
    <row r="65" spans="1:5" s="9" customFormat="1" ht="15.75" customHeight="1">
      <c r="A65" s="16" t="s">
        <v>27</v>
      </c>
      <c r="B65" s="18" t="s">
        <v>62</v>
      </c>
      <c r="C65" s="33">
        <v>17142980</v>
      </c>
      <c r="D65" s="33">
        <v>17092347.34</v>
      </c>
      <c r="E65" s="8">
        <f t="shared" si="2"/>
        <v>99.70464493337798</v>
      </c>
    </row>
    <row r="66" spans="1:5" ht="15.75" customHeight="1">
      <c r="A66" s="16" t="s">
        <v>20</v>
      </c>
      <c r="B66" s="18" t="s">
        <v>55</v>
      </c>
      <c r="C66" s="33">
        <v>246000</v>
      </c>
      <c r="D66" s="33">
        <v>245999.4</v>
      </c>
      <c r="E66" s="8">
        <f t="shared" si="2"/>
        <v>99.99975609756098</v>
      </c>
    </row>
    <row r="67" spans="1:5" ht="15.75" customHeight="1">
      <c r="A67" s="16" t="s">
        <v>21</v>
      </c>
      <c r="B67" s="18" t="s">
        <v>99</v>
      </c>
      <c r="C67" s="33">
        <v>14050</v>
      </c>
      <c r="D67" s="33">
        <v>14049.87</v>
      </c>
      <c r="E67" s="8">
        <f t="shared" si="2"/>
        <v>99.9990747330961</v>
      </c>
    </row>
    <row r="68" spans="1:5" s="9" customFormat="1" ht="15.75" customHeight="1">
      <c r="A68" s="16" t="s">
        <v>22</v>
      </c>
      <c r="B68" s="18" t="s">
        <v>100</v>
      </c>
      <c r="C68" s="33">
        <v>301500</v>
      </c>
      <c r="D68" s="33">
        <v>296673.06</v>
      </c>
      <c r="E68" s="8">
        <f t="shared" si="2"/>
        <v>98.39902487562189</v>
      </c>
    </row>
    <row r="69" spans="1:5" s="9" customFormat="1" ht="15.75" customHeight="1">
      <c r="A69" s="16" t="s">
        <v>23</v>
      </c>
      <c r="B69" s="18" t="s">
        <v>56</v>
      </c>
      <c r="C69" s="33">
        <v>6300</v>
      </c>
      <c r="D69" s="33">
        <v>6131.05</v>
      </c>
      <c r="E69" s="8">
        <f t="shared" si="2"/>
        <v>97.31825396825397</v>
      </c>
    </row>
    <row r="70" spans="1:5" ht="15.75" customHeight="1">
      <c r="A70" s="16" t="s">
        <v>24</v>
      </c>
      <c r="B70" s="18" t="s">
        <v>57</v>
      </c>
      <c r="C70" s="33">
        <v>45000</v>
      </c>
      <c r="D70" s="33">
        <v>41349.85</v>
      </c>
      <c r="E70" s="8">
        <f t="shared" si="2"/>
        <v>91.88855555555556</v>
      </c>
    </row>
    <row r="71" spans="1:5" s="9" customFormat="1" ht="15.75" customHeight="1">
      <c r="A71" s="16" t="s">
        <v>31</v>
      </c>
      <c r="B71" s="18" t="s">
        <v>59</v>
      </c>
      <c r="C71" s="33">
        <v>19000</v>
      </c>
      <c r="D71" s="33">
        <v>8862.68</v>
      </c>
      <c r="E71" s="8">
        <f t="shared" si="2"/>
        <v>46.64568421052632</v>
      </c>
    </row>
    <row r="72" spans="1:5" s="9" customFormat="1" ht="15.75" customHeight="1">
      <c r="A72" s="16" t="s">
        <v>75</v>
      </c>
      <c r="B72" s="18" t="s">
        <v>158</v>
      </c>
      <c r="C72" s="33">
        <v>300</v>
      </c>
      <c r="D72" s="33">
        <v>284</v>
      </c>
      <c r="E72" s="8">
        <f t="shared" si="2"/>
        <v>94.66666666666667</v>
      </c>
    </row>
    <row r="73" spans="1:5" s="9" customFormat="1" ht="15" customHeight="1">
      <c r="A73" s="16" t="s">
        <v>18</v>
      </c>
      <c r="B73" s="18" t="s">
        <v>54</v>
      </c>
      <c r="C73" s="33">
        <v>85144</v>
      </c>
      <c r="D73" s="33">
        <v>83244.32</v>
      </c>
      <c r="E73" s="8">
        <f t="shared" si="2"/>
        <v>97.768862162924</v>
      </c>
    </row>
    <row r="74" spans="1:5" s="9" customFormat="1" ht="15.75" customHeight="1">
      <c r="A74" s="16" t="s">
        <v>156</v>
      </c>
      <c r="B74" s="18" t="s">
        <v>159</v>
      </c>
      <c r="C74" s="33">
        <v>10000</v>
      </c>
      <c r="D74" s="33">
        <v>9389.49</v>
      </c>
      <c r="E74" s="8">
        <f t="shared" si="2"/>
        <v>93.8949</v>
      </c>
    </row>
    <row r="75" spans="1:5" ht="15.75" customHeight="1">
      <c r="A75" s="16" t="s">
        <v>167</v>
      </c>
      <c r="B75" s="17" t="s">
        <v>168</v>
      </c>
      <c r="C75" s="33">
        <v>7450</v>
      </c>
      <c r="D75" s="33">
        <v>7393.29</v>
      </c>
      <c r="E75" s="8">
        <f t="shared" si="2"/>
        <v>99.23879194630872</v>
      </c>
    </row>
    <row r="76" spans="1:5" ht="15" customHeight="1">
      <c r="A76" s="16" t="s">
        <v>33</v>
      </c>
      <c r="B76" s="18" t="s">
        <v>69</v>
      </c>
      <c r="C76" s="33">
        <v>600</v>
      </c>
      <c r="D76" s="33">
        <v>555.4</v>
      </c>
      <c r="E76" s="8">
        <f t="shared" si="2"/>
        <v>92.56666666666666</v>
      </c>
    </row>
    <row r="77" spans="1:5" s="9" customFormat="1" ht="15.75" customHeight="1">
      <c r="A77" s="16" t="s">
        <v>35</v>
      </c>
      <c r="B77" s="18" t="s">
        <v>60</v>
      </c>
      <c r="C77" s="33">
        <v>6976</v>
      </c>
      <c r="D77" s="33">
        <v>6976</v>
      </c>
      <c r="E77" s="8">
        <f t="shared" si="2"/>
        <v>100</v>
      </c>
    </row>
    <row r="78" spans="1:5" ht="15.75" customHeight="1">
      <c r="A78" s="16" t="s">
        <v>160</v>
      </c>
      <c r="B78" s="18" t="s">
        <v>161</v>
      </c>
      <c r="C78" s="33">
        <v>5000</v>
      </c>
      <c r="D78" s="33">
        <v>3812</v>
      </c>
      <c r="E78" s="8">
        <f t="shared" si="2"/>
        <v>76.24</v>
      </c>
    </row>
    <row r="79" spans="1:5" ht="15" customHeight="1">
      <c r="A79" s="16" t="s">
        <v>162</v>
      </c>
      <c r="B79" s="18" t="s">
        <v>163</v>
      </c>
      <c r="C79" s="33">
        <v>3700</v>
      </c>
      <c r="D79" s="33">
        <v>3685.37</v>
      </c>
      <c r="E79" s="8">
        <f t="shared" si="2"/>
        <v>99.60459459459459</v>
      </c>
    </row>
    <row r="80" spans="1:5" s="9" customFormat="1" ht="15.75" customHeight="1">
      <c r="A80" s="16" t="s">
        <v>164</v>
      </c>
      <c r="B80" s="18" t="s">
        <v>165</v>
      </c>
      <c r="C80" s="33">
        <v>10000</v>
      </c>
      <c r="D80" s="33">
        <v>8186.99</v>
      </c>
      <c r="E80" s="8">
        <f t="shared" si="2"/>
        <v>81.8699</v>
      </c>
    </row>
    <row r="81" spans="1:5" s="9" customFormat="1" ht="15.75" customHeight="1">
      <c r="A81" s="16"/>
      <c r="B81" s="18"/>
      <c r="C81" s="33"/>
      <c r="D81" s="33"/>
      <c r="E81" s="8"/>
    </row>
    <row r="82" spans="1:5" s="9" customFormat="1" ht="15.75" customHeight="1">
      <c r="A82" s="48" t="s">
        <v>73</v>
      </c>
      <c r="B82" s="18" t="s">
        <v>8</v>
      </c>
      <c r="C82" s="49">
        <f>SUM(C83)</f>
        <v>191000</v>
      </c>
      <c r="D82" s="49">
        <f>SUM(D83)</f>
        <v>188445.8</v>
      </c>
      <c r="E82" s="8">
        <f>D71/C71*100</f>
        <v>46.64568421052632</v>
      </c>
    </row>
    <row r="83" spans="1:5" s="9" customFormat="1" ht="15.75" customHeight="1">
      <c r="A83" s="16" t="s">
        <v>36</v>
      </c>
      <c r="B83" s="18" t="s">
        <v>105</v>
      </c>
      <c r="C83" s="33">
        <v>191000</v>
      </c>
      <c r="D83" s="33">
        <v>188445.8</v>
      </c>
      <c r="E83" s="8">
        <f>D72/C72*100</f>
        <v>94.66666666666667</v>
      </c>
    </row>
    <row r="84" spans="1:5" s="9" customFormat="1" ht="15.75" customHeight="1">
      <c r="A84" s="16"/>
      <c r="B84" s="18"/>
      <c r="C84" s="33"/>
      <c r="D84" s="33"/>
      <c r="E84" s="8"/>
    </row>
    <row r="85" spans="1:5" s="9" customFormat="1" ht="15.75" customHeight="1">
      <c r="A85" s="48" t="s">
        <v>106</v>
      </c>
      <c r="B85" s="18" t="s">
        <v>107</v>
      </c>
      <c r="C85" s="49">
        <f>SUM(C86:C86)</f>
        <v>1900000</v>
      </c>
      <c r="D85" s="49">
        <f>SUM(D86:D86)</f>
        <v>1869417.36</v>
      </c>
      <c r="E85" s="6">
        <f>D85/C85*100</f>
        <v>98.39038736842106</v>
      </c>
    </row>
    <row r="86" spans="1:5" s="9" customFormat="1" ht="15.75" customHeight="1">
      <c r="A86" s="16" t="s">
        <v>27</v>
      </c>
      <c r="B86" s="18" t="s">
        <v>108</v>
      </c>
      <c r="C86" s="33">
        <v>1900000</v>
      </c>
      <c r="D86" s="33">
        <v>1869417.36</v>
      </c>
      <c r="E86" s="8">
        <f>D86/C86*100</f>
        <v>98.39038736842106</v>
      </c>
    </row>
    <row r="87" spans="1:5" s="9" customFormat="1" ht="15.75" customHeight="1">
      <c r="A87" s="16"/>
      <c r="B87" s="18"/>
      <c r="C87" s="33"/>
      <c r="D87" s="33"/>
      <c r="E87" s="8"/>
    </row>
    <row r="88" spans="1:5" s="9" customFormat="1" ht="15.75" customHeight="1">
      <c r="A88" s="48" t="s">
        <v>109</v>
      </c>
      <c r="B88" s="18" t="s">
        <v>10</v>
      </c>
      <c r="C88" s="49">
        <f>SUM(C89:C94)</f>
        <v>95000</v>
      </c>
      <c r="D88" s="49">
        <f>SUM(D89:D94)</f>
        <v>94997.95000000001</v>
      </c>
      <c r="E88" s="6">
        <f aca="true" t="shared" si="3" ref="E88:E94">D88/C88*100</f>
        <v>99.99784210526317</v>
      </c>
    </row>
    <row r="89" spans="1:5" s="9" customFormat="1" ht="15" customHeight="1">
      <c r="A89" s="16" t="s">
        <v>20</v>
      </c>
      <c r="B89" s="18" t="s">
        <v>55</v>
      </c>
      <c r="C89" s="33">
        <v>72000</v>
      </c>
      <c r="D89" s="33">
        <v>71999.41</v>
      </c>
      <c r="E89" s="8">
        <f t="shared" si="3"/>
        <v>99.99918055555555</v>
      </c>
    </row>
    <row r="90" spans="1:5" s="9" customFormat="1" ht="15.75" customHeight="1">
      <c r="A90" s="16" t="s">
        <v>22</v>
      </c>
      <c r="B90" s="18" t="s">
        <v>100</v>
      </c>
      <c r="C90" s="33">
        <v>12600</v>
      </c>
      <c r="D90" s="33">
        <v>12599.16</v>
      </c>
      <c r="E90" s="8">
        <f t="shared" si="3"/>
        <v>99.99333333333334</v>
      </c>
    </row>
    <row r="91" spans="1:5" ht="15.75" customHeight="1">
      <c r="A91" s="16" t="s">
        <v>23</v>
      </c>
      <c r="B91" s="18" t="s">
        <v>56</v>
      </c>
      <c r="C91" s="33">
        <v>1800</v>
      </c>
      <c r="D91" s="33">
        <v>1799.38</v>
      </c>
      <c r="E91" s="8">
        <f t="shared" si="3"/>
        <v>99.96555555555557</v>
      </c>
    </row>
    <row r="92" spans="1:5" s="9" customFormat="1" ht="15.75" customHeight="1">
      <c r="A92" s="16" t="s">
        <v>24</v>
      </c>
      <c r="B92" s="18" t="s">
        <v>57</v>
      </c>
      <c r="C92" s="33">
        <v>1800</v>
      </c>
      <c r="D92" s="33">
        <v>1800</v>
      </c>
      <c r="E92" s="8">
        <f t="shared" si="3"/>
        <v>100</v>
      </c>
    </row>
    <row r="93" spans="1:8" s="9" customFormat="1" ht="15.75" customHeight="1">
      <c r="A93" s="16" t="s">
        <v>33</v>
      </c>
      <c r="B93" s="18" t="s">
        <v>69</v>
      </c>
      <c r="C93" s="33">
        <v>2400</v>
      </c>
      <c r="D93" s="33">
        <v>2400</v>
      </c>
      <c r="E93" s="8">
        <f t="shared" si="3"/>
        <v>100</v>
      </c>
      <c r="H93" s="36">
        <f>D93+45000</f>
        <v>47400</v>
      </c>
    </row>
    <row r="94" spans="1:5" s="9" customFormat="1" ht="15" customHeight="1">
      <c r="A94" s="16" t="s">
        <v>35</v>
      </c>
      <c r="B94" s="18" t="s">
        <v>60</v>
      </c>
      <c r="C94" s="33">
        <v>4400</v>
      </c>
      <c r="D94" s="33">
        <v>4400</v>
      </c>
      <c r="E94" s="8">
        <f t="shared" si="3"/>
        <v>100</v>
      </c>
    </row>
    <row r="95" spans="1:5" ht="15" customHeight="1">
      <c r="A95" s="16"/>
      <c r="B95" s="18"/>
      <c r="C95" s="33"/>
      <c r="D95" s="33"/>
      <c r="E95" s="8"/>
    </row>
    <row r="96" spans="1:5" ht="15" customHeight="1">
      <c r="A96" s="48" t="s">
        <v>139</v>
      </c>
      <c r="B96" s="18" t="s">
        <v>147</v>
      </c>
      <c r="C96" s="49">
        <f>SUM(C97:C97)</f>
        <v>3500</v>
      </c>
      <c r="D96" s="49">
        <f>SUM(D97:D97)</f>
        <v>3392</v>
      </c>
      <c r="E96" s="6">
        <f>D96/C96*100</f>
        <v>96.91428571428573</v>
      </c>
    </row>
    <row r="97" spans="1:5" s="9" customFormat="1" ht="15" customHeight="1">
      <c r="A97" s="16" t="s">
        <v>27</v>
      </c>
      <c r="B97" s="18" t="s">
        <v>62</v>
      </c>
      <c r="C97" s="33">
        <v>3500</v>
      </c>
      <c r="D97" s="33">
        <v>3392</v>
      </c>
      <c r="E97" s="8">
        <f>D97/C97*100</f>
        <v>96.91428571428573</v>
      </c>
    </row>
    <row r="98" spans="1:5" s="9" customFormat="1" ht="15" customHeight="1">
      <c r="A98" s="16"/>
      <c r="B98" s="18"/>
      <c r="C98" s="33"/>
      <c r="D98" s="33"/>
      <c r="E98" s="8"/>
    </row>
    <row r="99" spans="1:5" s="9" customFormat="1" ht="15" customHeight="1">
      <c r="A99" s="48" t="s">
        <v>110</v>
      </c>
      <c r="B99" s="18" t="s">
        <v>78</v>
      </c>
      <c r="C99" s="49">
        <f>SUM(C100:C100)</f>
        <v>13000</v>
      </c>
      <c r="D99" s="49">
        <f>SUM(D100:D100)</f>
        <v>13000</v>
      </c>
      <c r="E99" s="6">
        <f aca="true" t="shared" si="4" ref="E99:E104">D99/C99*100</f>
        <v>100</v>
      </c>
    </row>
    <row r="100" spans="1:5" s="9" customFormat="1" ht="15" customHeight="1">
      <c r="A100" s="16" t="s">
        <v>81</v>
      </c>
      <c r="B100" s="18" t="s">
        <v>111</v>
      </c>
      <c r="C100" s="33">
        <v>13000</v>
      </c>
      <c r="D100" s="33">
        <v>13000</v>
      </c>
      <c r="E100" s="8">
        <f t="shared" si="4"/>
        <v>100</v>
      </c>
    </row>
    <row r="101" spans="1:5" s="9" customFormat="1" ht="27.75" customHeight="1">
      <c r="A101" s="17"/>
      <c r="B101" s="44" t="s">
        <v>37</v>
      </c>
      <c r="C101" s="32">
        <f>C102+C106+C109+C126+C133+C142+C172+C178+C175</f>
        <v>6124159</v>
      </c>
      <c r="D101" s="32">
        <f>D102+D106+D109+D126+D133+D142+D172+D178+D175</f>
        <v>6123354.8</v>
      </c>
      <c r="E101" s="5">
        <f t="shared" si="4"/>
        <v>99.9868684010327</v>
      </c>
    </row>
    <row r="102" spans="1:5" ht="15" customHeight="1">
      <c r="A102" s="48" t="s">
        <v>40</v>
      </c>
      <c r="B102" s="17" t="s">
        <v>77</v>
      </c>
      <c r="C102" s="49">
        <f>SUM(C103:C104)</f>
        <v>25190</v>
      </c>
      <c r="D102" s="49">
        <f>SUM(D103:D104)</f>
        <v>25155.6</v>
      </c>
      <c r="E102" s="6">
        <f t="shared" si="4"/>
        <v>99.86343787217149</v>
      </c>
    </row>
    <row r="103" spans="1:5" s="4" customFormat="1" ht="15" customHeight="1">
      <c r="A103" s="16" t="s">
        <v>18</v>
      </c>
      <c r="B103" s="17" t="s">
        <v>54</v>
      </c>
      <c r="C103" s="33">
        <v>21350</v>
      </c>
      <c r="D103" s="33">
        <v>21315.6</v>
      </c>
      <c r="E103" s="8">
        <f t="shared" si="4"/>
        <v>99.83887587822014</v>
      </c>
    </row>
    <row r="104" spans="1:5" s="9" customFormat="1" ht="15" customHeight="1">
      <c r="A104" s="16" t="s">
        <v>82</v>
      </c>
      <c r="B104" s="17" t="s">
        <v>169</v>
      </c>
      <c r="C104" s="33">
        <v>3840</v>
      </c>
      <c r="D104" s="33">
        <v>3840</v>
      </c>
      <c r="E104" s="8">
        <f t="shared" si="4"/>
        <v>100</v>
      </c>
    </row>
    <row r="105" spans="1:5" s="9" customFormat="1" ht="15" customHeight="1">
      <c r="A105" s="16"/>
      <c r="B105" s="17"/>
      <c r="C105" s="33"/>
      <c r="D105" s="33"/>
      <c r="E105" s="6"/>
    </row>
    <row r="106" spans="1:5" s="9" customFormat="1" ht="15" customHeight="1">
      <c r="A106" s="48" t="s">
        <v>41</v>
      </c>
      <c r="B106" s="17" t="s">
        <v>12</v>
      </c>
      <c r="C106" s="49">
        <f>SUM(C107)</f>
        <v>53000</v>
      </c>
      <c r="D106" s="49">
        <f>SUM(D107)</f>
        <v>53000</v>
      </c>
      <c r="E106" s="6">
        <f>D106/C106*100</f>
        <v>100</v>
      </c>
    </row>
    <row r="107" spans="1:5" s="9" customFormat="1" ht="15" customHeight="1">
      <c r="A107" s="16" t="s">
        <v>18</v>
      </c>
      <c r="B107" s="17" t="s">
        <v>54</v>
      </c>
      <c r="C107" s="33">
        <v>53000</v>
      </c>
      <c r="D107" s="33">
        <v>53000</v>
      </c>
      <c r="E107" s="8">
        <f>D107/C107*100</f>
        <v>100</v>
      </c>
    </row>
    <row r="108" spans="1:5" s="9" customFormat="1" ht="15" customHeight="1">
      <c r="A108" s="16"/>
      <c r="B108" s="17"/>
      <c r="C108" s="33"/>
      <c r="D108" s="33"/>
      <c r="E108" s="8"/>
    </row>
    <row r="109" spans="1:5" s="9" customFormat="1" ht="15" customHeight="1">
      <c r="A109" s="48" t="s">
        <v>42</v>
      </c>
      <c r="B109" s="17" t="s">
        <v>13</v>
      </c>
      <c r="C109" s="49">
        <f>SUM(C110:C124)</f>
        <v>299943</v>
      </c>
      <c r="D109" s="49">
        <f>SUM(D110:D124)</f>
        <v>299824.25</v>
      </c>
      <c r="E109" s="6">
        <f aca="true" t="shared" si="5" ref="E109:E124">D109/C109*100</f>
        <v>99.96040914440411</v>
      </c>
    </row>
    <row r="110" spans="1:5" s="9" customFormat="1" ht="15" customHeight="1">
      <c r="A110" s="16" t="s">
        <v>20</v>
      </c>
      <c r="B110" s="17" t="s">
        <v>55</v>
      </c>
      <c r="C110" s="33">
        <v>46656</v>
      </c>
      <c r="D110" s="33">
        <v>46656</v>
      </c>
      <c r="E110" s="8">
        <f t="shared" si="5"/>
        <v>100</v>
      </c>
    </row>
    <row r="111" spans="1:5" s="9" customFormat="1" ht="15" customHeight="1">
      <c r="A111" s="16" t="s">
        <v>38</v>
      </c>
      <c r="B111" s="17" t="s">
        <v>112</v>
      </c>
      <c r="C111" s="33">
        <v>129134</v>
      </c>
      <c r="D111" s="33">
        <v>129131.24</v>
      </c>
      <c r="E111" s="8">
        <f t="shared" si="5"/>
        <v>99.99786268527266</v>
      </c>
    </row>
    <row r="112" spans="1:5" s="9" customFormat="1" ht="15" customHeight="1">
      <c r="A112" s="16" t="s">
        <v>21</v>
      </c>
      <c r="B112" s="17" t="s">
        <v>99</v>
      </c>
      <c r="C112" s="33">
        <v>11431</v>
      </c>
      <c r="D112" s="33">
        <v>11430.12</v>
      </c>
      <c r="E112" s="8">
        <f t="shared" si="5"/>
        <v>99.99230163590238</v>
      </c>
    </row>
    <row r="113" spans="1:5" s="9" customFormat="1" ht="15" customHeight="1">
      <c r="A113" s="16" t="s">
        <v>22</v>
      </c>
      <c r="B113" s="18" t="s">
        <v>100</v>
      </c>
      <c r="C113" s="33">
        <v>32788</v>
      </c>
      <c r="D113" s="33">
        <v>32788</v>
      </c>
      <c r="E113" s="8">
        <f t="shared" si="5"/>
        <v>100</v>
      </c>
    </row>
    <row r="114" spans="1:5" s="9" customFormat="1" ht="15" customHeight="1">
      <c r="A114" s="16" t="s">
        <v>23</v>
      </c>
      <c r="B114" s="18" t="s">
        <v>56</v>
      </c>
      <c r="C114" s="33">
        <v>4491</v>
      </c>
      <c r="D114" s="33">
        <v>4486.3</v>
      </c>
      <c r="E114" s="8">
        <f t="shared" si="5"/>
        <v>99.89534624805167</v>
      </c>
    </row>
    <row r="115" spans="1:5" s="9" customFormat="1" ht="15" customHeight="1">
      <c r="A115" s="16" t="s">
        <v>24</v>
      </c>
      <c r="B115" s="17" t="s">
        <v>57</v>
      </c>
      <c r="C115" s="33">
        <v>21393</v>
      </c>
      <c r="D115" s="33">
        <v>21392.95</v>
      </c>
      <c r="E115" s="8">
        <f t="shared" si="5"/>
        <v>99.9997662786893</v>
      </c>
    </row>
    <row r="116" spans="1:5" s="9" customFormat="1" ht="15" customHeight="1">
      <c r="A116" s="16" t="s">
        <v>31</v>
      </c>
      <c r="B116" s="17" t="s">
        <v>59</v>
      </c>
      <c r="C116" s="33">
        <v>5124</v>
      </c>
      <c r="D116" s="33">
        <v>5123.52</v>
      </c>
      <c r="E116" s="8">
        <f t="shared" si="5"/>
        <v>99.99063231850118</v>
      </c>
    </row>
    <row r="117" spans="1:5" s="9" customFormat="1" ht="15" customHeight="1">
      <c r="A117" s="16" t="s">
        <v>18</v>
      </c>
      <c r="B117" s="17" t="s">
        <v>54</v>
      </c>
      <c r="C117" s="33">
        <v>5422</v>
      </c>
      <c r="D117" s="33">
        <v>5421.61</v>
      </c>
      <c r="E117" s="8">
        <f t="shared" si="5"/>
        <v>99.99280708225746</v>
      </c>
    </row>
    <row r="118" spans="1:5" s="9" customFormat="1" ht="15" customHeight="1">
      <c r="A118" s="54" t="s">
        <v>154</v>
      </c>
      <c r="B118" s="7" t="s">
        <v>155</v>
      </c>
      <c r="C118" s="33">
        <v>909</v>
      </c>
      <c r="D118" s="33">
        <v>908.41</v>
      </c>
      <c r="E118" s="8">
        <f t="shared" si="5"/>
        <v>99.93509350935093</v>
      </c>
    </row>
    <row r="119" spans="1:5" s="9" customFormat="1" ht="15" customHeight="1">
      <c r="A119" s="52" t="s">
        <v>156</v>
      </c>
      <c r="B119" s="7" t="s">
        <v>157</v>
      </c>
      <c r="C119" s="33">
        <v>3142</v>
      </c>
      <c r="D119" s="33">
        <v>3141.16</v>
      </c>
      <c r="E119" s="8">
        <f t="shared" si="5"/>
        <v>99.973265436028</v>
      </c>
    </row>
    <row r="120" spans="1:5" s="9" customFormat="1" ht="15" customHeight="1">
      <c r="A120" s="16" t="s">
        <v>167</v>
      </c>
      <c r="B120" s="17" t="s">
        <v>168</v>
      </c>
      <c r="C120" s="33">
        <v>6478</v>
      </c>
      <c r="D120" s="33">
        <v>6477.54</v>
      </c>
      <c r="E120" s="8">
        <f t="shared" si="5"/>
        <v>99.99289904291447</v>
      </c>
    </row>
    <row r="121" spans="1:5" s="9" customFormat="1" ht="15" customHeight="1">
      <c r="A121" s="16" t="s">
        <v>35</v>
      </c>
      <c r="B121" s="17" t="s">
        <v>60</v>
      </c>
      <c r="C121" s="33">
        <v>5230</v>
      </c>
      <c r="D121" s="33">
        <v>5230</v>
      </c>
      <c r="E121" s="8">
        <f t="shared" si="5"/>
        <v>100</v>
      </c>
    </row>
    <row r="122" spans="1:5" s="9" customFormat="1" ht="15" customHeight="1">
      <c r="A122" s="52" t="s">
        <v>162</v>
      </c>
      <c r="B122" s="7" t="s">
        <v>170</v>
      </c>
      <c r="C122" s="33">
        <v>1000</v>
      </c>
      <c r="D122" s="33">
        <v>993.08</v>
      </c>
      <c r="E122" s="8">
        <f t="shared" si="5"/>
        <v>99.308</v>
      </c>
    </row>
    <row r="123" spans="1:5" s="9" customFormat="1" ht="15" customHeight="1">
      <c r="A123" s="50" t="s">
        <v>171</v>
      </c>
      <c r="B123" s="7" t="s">
        <v>172</v>
      </c>
      <c r="C123" s="33">
        <v>23245</v>
      </c>
      <c r="D123" s="33">
        <v>23244.32</v>
      </c>
      <c r="E123" s="8">
        <f t="shared" si="5"/>
        <v>99.99707463970746</v>
      </c>
    </row>
    <row r="124" spans="1:5" s="9" customFormat="1" ht="15" customHeight="1">
      <c r="A124" s="16" t="s">
        <v>43</v>
      </c>
      <c r="B124" s="17" t="s">
        <v>64</v>
      </c>
      <c r="C124" s="33">
        <v>3500</v>
      </c>
      <c r="D124" s="33">
        <v>3400</v>
      </c>
      <c r="E124" s="8">
        <f t="shared" si="5"/>
        <v>97.14285714285714</v>
      </c>
    </row>
    <row r="125" spans="1:5" s="9" customFormat="1" ht="15" customHeight="1">
      <c r="A125" s="16"/>
      <c r="B125" s="17"/>
      <c r="C125" s="33"/>
      <c r="D125" s="33"/>
      <c r="E125" s="8"/>
    </row>
    <row r="126" spans="1:5" s="9" customFormat="1" ht="15" customHeight="1">
      <c r="A126" s="48" t="s">
        <v>44</v>
      </c>
      <c r="B126" s="17" t="s">
        <v>4</v>
      </c>
      <c r="C126" s="49">
        <f>SUM(C127:C131)</f>
        <v>170396</v>
      </c>
      <c r="D126" s="49">
        <f>SUM(D127:D131)</f>
        <v>170396</v>
      </c>
      <c r="E126" s="6">
        <f>D126/C126*100</f>
        <v>100</v>
      </c>
    </row>
    <row r="127" spans="1:5" s="9" customFormat="1" ht="15" customHeight="1">
      <c r="A127" s="16" t="s">
        <v>20</v>
      </c>
      <c r="B127" s="18" t="s">
        <v>55</v>
      </c>
      <c r="C127" s="33">
        <v>131356</v>
      </c>
      <c r="D127" s="33">
        <v>131356</v>
      </c>
      <c r="E127" s="8">
        <f>D116/C116*100</f>
        <v>99.99063231850118</v>
      </c>
    </row>
    <row r="128" spans="1:5" ht="15" customHeight="1">
      <c r="A128" s="16" t="s">
        <v>21</v>
      </c>
      <c r="B128" s="18" t="s">
        <v>99</v>
      </c>
      <c r="C128" s="33">
        <v>10946</v>
      </c>
      <c r="D128" s="33">
        <v>10946</v>
      </c>
      <c r="E128" s="8">
        <f>D117/C117*100</f>
        <v>99.99280708225746</v>
      </c>
    </row>
    <row r="129" spans="1:5" ht="15" customHeight="1">
      <c r="A129" s="16" t="s">
        <v>22</v>
      </c>
      <c r="B129" s="18" t="s">
        <v>100</v>
      </c>
      <c r="C129" s="33">
        <v>24462</v>
      </c>
      <c r="D129" s="33">
        <v>24462</v>
      </c>
      <c r="E129" s="8">
        <f>D118/C118*100</f>
        <v>99.93509350935093</v>
      </c>
    </row>
    <row r="130" spans="1:5" s="9" customFormat="1" ht="15" customHeight="1">
      <c r="A130" s="16" t="s">
        <v>23</v>
      </c>
      <c r="B130" s="18" t="s">
        <v>56</v>
      </c>
      <c r="C130" s="33">
        <v>3486</v>
      </c>
      <c r="D130" s="33">
        <v>3486</v>
      </c>
      <c r="E130" s="8">
        <f>D119/C119*100</f>
        <v>99.973265436028</v>
      </c>
    </row>
    <row r="131" spans="1:5" ht="15" customHeight="1">
      <c r="A131" s="16" t="s">
        <v>24</v>
      </c>
      <c r="B131" s="18" t="s">
        <v>57</v>
      </c>
      <c r="C131" s="33">
        <v>146</v>
      </c>
      <c r="D131" s="33">
        <v>146</v>
      </c>
      <c r="E131" s="8">
        <f>D120/C120*100</f>
        <v>99.99289904291447</v>
      </c>
    </row>
    <row r="132" spans="1:5" ht="15" customHeight="1">
      <c r="A132" s="16"/>
      <c r="B132" s="17"/>
      <c r="C132" s="33"/>
      <c r="D132" s="33"/>
      <c r="E132" s="8"/>
    </row>
    <row r="133" spans="1:5" s="9" customFormat="1" ht="15" customHeight="1">
      <c r="A133" s="48" t="s">
        <v>45</v>
      </c>
      <c r="B133" s="17" t="s">
        <v>14</v>
      </c>
      <c r="C133" s="49">
        <f>SUM(C134:C140)</f>
        <v>22541</v>
      </c>
      <c r="D133" s="49">
        <f>SUM(D134:D140)</f>
        <v>22530.300000000003</v>
      </c>
      <c r="E133" s="6">
        <f aca="true" t="shared" si="6" ref="E133:E140">D133/C133*100</f>
        <v>99.95253094361387</v>
      </c>
    </row>
    <row r="134" spans="1:5" ht="15" customHeight="1">
      <c r="A134" s="16" t="s">
        <v>22</v>
      </c>
      <c r="B134" s="18" t="s">
        <v>100</v>
      </c>
      <c r="C134" s="33">
        <v>1031</v>
      </c>
      <c r="D134" s="33">
        <v>1031.4</v>
      </c>
      <c r="E134" s="8">
        <f t="shared" si="6"/>
        <v>100.03879728419011</v>
      </c>
    </row>
    <row r="135" spans="1:5" ht="15" customHeight="1">
      <c r="A135" s="16" t="s">
        <v>23</v>
      </c>
      <c r="B135" s="18" t="s">
        <v>56</v>
      </c>
      <c r="C135" s="33">
        <v>147</v>
      </c>
      <c r="D135" s="33">
        <v>147</v>
      </c>
      <c r="E135" s="8">
        <f t="shared" si="6"/>
        <v>100</v>
      </c>
    </row>
    <row r="136" spans="1:5" s="9" customFormat="1" ht="15" customHeight="1">
      <c r="A136" s="16" t="s">
        <v>79</v>
      </c>
      <c r="B136" s="18" t="s">
        <v>85</v>
      </c>
      <c r="C136" s="33">
        <v>7200</v>
      </c>
      <c r="D136" s="33">
        <v>7200</v>
      </c>
      <c r="E136" s="8">
        <f t="shared" si="6"/>
        <v>100</v>
      </c>
    </row>
    <row r="137" spans="1:5" s="9" customFormat="1" ht="15" customHeight="1">
      <c r="A137" s="16" t="s">
        <v>24</v>
      </c>
      <c r="B137" s="18" t="s">
        <v>113</v>
      </c>
      <c r="C137" s="33">
        <v>4570</v>
      </c>
      <c r="D137" s="33">
        <v>4569.44</v>
      </c>
      <c r="E137" s="8">
        <f t="shared" si="6"/>
        <v>99.98774617067832</v>
      </c>
    </row>
    <row r="138" spans="1:5" s="9" customFormat="1" ht="15" customHeight="1">
      <c r="A138" s="16" t="s">
        <v>18</v>
      </c>
      <c r="B138" s="17" t="s">
        <v>54</v>
      </c>
      <c r="C138" s="33">
        <v>5538</v>
      </c>
      <c r="D138" s="33">
        <v>5537.7</v>
      </c>
      <c r="E138" s="8">
        <f t="shared" si="6"/>
        <v>99.99458288190682</v>
      </c>
    </row>
    <row r="139" spans="1:5" s="9" customFormat="1" ht="15" customHeight="1">
      <c r="A139" s="16" t="s">
        <v>156</v>
      </c>
      <c r="B139" s="17" t="s">
        <v>173</v>
      </c>
      <c r="C139" s="33">
        <v>55</v>
      </c>
      <c r="D139" s="33">
        <v>55.36</v>
      </c>
      <c r="E139" s="8">
        <f t="shared" si="6"/>
        <v>100.65454545454546</v>
      </c>
    </row>
    <row r="140" spans="1:5" s="9" customFormat="1" ht="15" customHeight="1">
      <c r="A140" s="16" t="s">
        <v>43</v>
      </c>
      <c r="B140" s="17" t="s">
        <v>64</v>
      </c>
      <c r="C140" s="33">
        <v>4000</v>
      </c>
      <c r="D140" s="33">
        <v>3989.4</v>
      </c>
      <c r="E140" s="8">
        <f t="shared" si="6"/>
        <v>99.73500000000001</v>
      </c>
    </row>
    <row r="141" spans="1:5" s="9" customFormat="1" ht="15" customHeight="1">
      <c r="A141" s="16"/>
      <c r="B141" s="17"/>
      <c r="C141" s="33"/>
      <c r="D141" s="33"/>
      <c r="E141" s="8"/>
    </row>
    <row r="142" spans="1:5" s="9" customFormat="1" ht="15" customHeight="1">
      <c r="A142" s="48" t="s">
        <v>46</v>
      </c>
      <c r="B142" s="17" t="s">
        <v>94</v>
      </c>
      <c r="C142" s="49">
        <f>SUM(C143:C170)</f>
        <v>5366100</v>
      </c>
      <c r="D142" s="49">
        <f>SUM(D143:D170)</f>
        <v>5366030.649999999</v>
      </c>
      <c r="E142" s="6">
        <f aca="true" t="shared" si="7" ref="E142:E170">D142/C142*100</f>
        <v>99.99870762751345</v>
      </c>
    </row>
    <row r="143" spans="1:19" s="7" customFormat="1" ht="15" customHeight="1">
      <c r="A143" s="16" t="s">
        <v>83</v>
      </c>
      <c r="B143" s="17" t="s">
        <v>114</v>
      </c>
      <c r="C143" s="33">
        <v>308933</v>
      </c>
      <c r="D143" s="33">
        <v>308932.57</v>
      </c>
      <c r="E143" s="8">
        <f t="shared" si="7"/>
        <v>99.99986081124386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</row>
    <row r="144" spans="1:5" s="9" customFormat="1" ht="15" customHeight="1">
      <c r="A144" s="16" t="s">
        <v>20</v>
      </c>
      <c r="B144" s="17" t="s">
        <v>55</v>
      </c>
      <c r="C144" s="33">
        <v>16066</v>
      </c>
      <c r="D144" s="33">
        <v>16065.2</v>
      </c>
      <c r="E144" s="8">
        <f t="shared" si="7"/>
        <v>99.99502054027138</v>
      </c>
    </row>
    <row r="145" spans="1:5" ht="15" customHeight="1">
      <c r="A145" s="16" t="s">
        <v>38</v>
      </c>
      <c r="B145" s="17" t="s">
        <v>74</v>
      </c>
      <c r="C145" s="33">
        <v>18191</v>
      </c>
      <c r="D145" s="33">
        <v>18190.72</v>
      </c>
      <c r="E145" s="8">
        <f t="shared" si="7"/>
        <v>99.99846077730746</v>
      </c>
    </row>
    <row r="146" spans="1:5" ht="15" customHeight="1">
      <c r="A146" s="16" t="s">
        <v>21</v>
      </c>
      <c r="B146" s="17" t="s">
        <v>115</v>
      </c>
      <c r="C146" s="33">
        <v>1428</v>
      </c>
      <c r="D146" s="33">
        <v>1427.17</v>
      </c>
      <c r="E146" s="8">
        <f t="shared" si="7"/>
        <v>99.94187675070029</v>
      </c>
    </row>
    <row r="147" spans="1:5" ht="15" customHeight="1">
      <c r="A147" s="16" t="s">
        <v>47</v>
      </c>
      <c r="B147" s="17" t="s">
        <v>65</v>
      </c>
      <c r="C147" s="33">
        <v>3525024</v>
      </c>
      <c r="D147" s="33">
        <v>3525023.03</v>
      </c>
      <c r="E147" s="8">
        <f t="shared" si="7"/>
        <v>99.99997248245685</v>
      </c>
    </row>
    <row r="148" spans="1:5" ht="15" customHeight="1">
      <c r="A148" s="16" t="s">
        <v>48</v>
      </c>
      <c r="B148" s="17" t="s">
        <v>66</v>
      </c>
      <c r="C148" s="33">
        <v>392822</v>
      </c>
      <c r="D148" s="33">
        <v>392821.87</v>
      </c>
      <c r="E148" s="8">
        <f t="shared" si="7"/>
        <v>99.99996690613051</v>
      </c>
    </row>
    <row r="149" spans="1:5" ht="15" customHeight="1">
      <c r="A149" s="16" t="s">
        <v>49</v>
      </c>
      <c r="B149" s="17" t="s">
        <v>116</v>
      </c>
      <c r="C149" s="33">
        <v>280262</v>
      </c>
      <c r="D149" s="33">
        <v>280261.98</v>
      </c>
      <c r="E149" s="8">
        <f t="shared" si="7"/>
        <v>99.99999286382028</v>
      </c>
    </row>
    <row r="150" spans="1:5" ht="15" customHeight="1">
      <c r="A150" s="16" t="s">
        <v>174</v>
      </c>
      <c r="B150" s="17" t="s">
        <v>175</v>
      </c>
      <c r="C150" s="33">
        <v>38503</v>
      </c>
      <c r="D150" s="33">
        <v>38503</v>
      </c>
      <c r="E150" s="8">
        <f t="shared" si="7"/>
        <v>100</v>
      </c>
    </row>
    <row r="151" spans="1:5" ht="15" customHeight="1">
      <c r="A151" s="16" t="s">
        <v>22</v>
      </c>
      <c r="B151" s="18" t="s">
        <v>100</v>
      </c>
      <c r="C151" s="33">
        <v>6445</v>
      </c>
      <c r="D151" s="33">
        <v>6444.4</v>
      </c>
      <c r="E151" s="8">
        <f t="shared" si="7"/>
        <v>99.99069045771915</v>
      </c>
    </row>
    <row r="152" spans="1:5" ht="15" customHeight="1">
      <c r="A152" s="16" t="s">
        <v>23</v>
      </c>
      <c r="B152" s="18" t="s">
        <v>56</v>
      </c>
      <c r="C152" s="33">
        <v>875</v>
      </c>
      <c r="D152" s="33">
        <v>874.26</v>
      </c>
      <c r="E152" s="8">
        <f t="shared" si="7"/>
        <v>99.91542857142856</v>
      </c>
    </row>
    <row r="153" spans="1:5" ht="15" customHeight="1">
      <c r="A153" s="16" t="s">
        <v>79</v>
      </c>
      <c r="B153" s="17" t="s">
        <v>85</v>
      </c>
      <c r="C153" s="33">
        <v>1200</v>
      </c>
      <c r="D153" s="33">
        <v>1200</v>
      </c>
      <c r="E153" s="8">
        <f t="shared" si="7"/>
        <v>100</v>
      </c>
    </row>
    <row r="154" spans="1:5" ht="15" customHeight="1">
      <c r="A154" s="16" t="s">
        <v>84</v>
      </c>
      <c r="B154" s="17" t="s">
        <v>117</v>
      </c>
      <c r="C154" s="33">
        <v>218988</v>
      </c>
      <c r="D154" s="33">
        <v>218987.24</v>
      </c>
      <c r="E154" s="8">
        <f t="shared" si="7"/>
        <v>99.99965294902003</v>
      </c>
    </row>
    <row r="155" spans="1:5" ht="15" customHeight="1">
      <c r="A155" s="16" t="s">
        <v>24</v>
      </c>
      <c r="B155" s="17" t="s">
        <v>57</v>
      </c>
      <c r="C155" s="33">
        <v>198637</v>
      </c>
      <c r="D155" s="33">
        <v>198637</v>
      </c>
      <c r="E155" s="8">
        <f t="shared" si="7"/>
        <v>100</v>
      </c>
    </row>
    <row r="156" spans="1:5" ht="15" customHeight="1">
      <c r="A156" s="16" t="s">
        <v>29</v>
      </c>
      <c r="B156" s="17" t="s">
        <v>67</v>
      </c>
      <c r="C156" s="33">
        <v>2128</v>
      </c>
      <c r="D156" s="33">
        <v>2127.56</v>
      </c>
      <c r="E156" s="8">
        <f t="shared" si="7"/>
        <v>99.97932330827068</v>
      </c>
    </row>
    <row r="157" spans="1:5" ht="15" customHeight="1">
      <c r="A157" s="16" t="s">
        <v>31</v>
      </c>
      <c r="B157" s="17" t="s">
        <v>59</v>
      </c>
      <c r="C157" s="33">
        <v>131000</v>
      </c>
      <c r="D157" s="33">
        <v>131000</v>
      </c>
      <c r="E157" s="8">
        <f t="shared" si="7"/>
        <v>100</v>
      </c>
    </row>
    <row r="158" spans="1:5" ht="15" customHeight="1">
      <c r="A158" s="16" t="s">
        <v>32</v>
      </c>
      <c r="B158" s="17" t="s">
        <v>68</v>
      </c>
      <c r="C158" s="33">
        <v>30168</v>
      </c>
      <c r="D158" s="33">
        <v>30167.67</v>
      </c>
      <c r="E158" s="8">
        <f t="shared" si="7"/>
        <v>99.9989061256961</v>
      </c>
    </row>
    <row r="159" spans="1:5" ht="15" customHeight="1">
      <c r="A159" s="16" t="s">
        <v>75</v>
      </c>
      <c r="B159" s="17" t="s">
        <v>76</v>
      </c>
      <c r="C159" s="33">
        <v>33785</v>
      </c>
      <c r="D159" s="33">
        <v>33785</v>
      </c>
      <c r="E159" s="8">
        <f t="shared" si="7"/>
        <v>100</v>
      </c>
    </row>
    <row r="160" spans="1:5" ht="15" customHeight="1">
      <c r="A160" s="16" t="s">
        <v>18</v>
      </c>
      <c r="B160" s="17" t="s">
        <v>54</v>
      </c>
      <c r="C160" s="33">
        <v>63662</v>
      </c>
      <c r="D160" s="33">
        <v>63661.25</v>
      </c>
      <c r="E160" s="8">
        <f t="shared" si="7"/>
        <v>99.99882190317615</v>
      </c>
    </row>
    <row r="161" spans="1:5" ht="15" customHeight="1">
      <c r="A161" s="16" t="s">
        <v>103</v>
      </c>
      <c r="B161" s="18" t="s">
        <v>104</v>
      </c>
      <c r="C161" s="33">
        <v>2134</v>
      </c>
      <c r="D161" s="33">
        <v>2133.78</v>
      </c>
      <c r="E161" s="8">
        <f t="shared" si="7"/>
        <v>99.9896907216495</v>
      </c>
    </row>
    <row r="162" spans="1:5" ht="15" customHeight="1">
      <c r="A162" s="54" t="s">
        <v>154</v>
      </c>
      <c r="B162" s="7" t="s">
        <v>155</v>
      </c>
      <c r="C162" s="33">
        <v>5432</v>
      </c>
      <c r="D162" s="33">
        <v>5431.8</v>
      </c>
      <c r="E162" s="8">
        <f t="shared" si="7"/>
        <v>99.99631811487481</v>
      </c>
    </row>
    <row r="163" spans="1:5" ht="15" customHeight="1">
      <c r="A163" s="52" t="s">
        <v>156</v>
      </c>
      <c r="B163" s="7" t="s">
        <v>157</v>
      </c>
      <c r="C163" s="33">
        <v>13141</v>
      </c>
      <c r="D163" s="33">
        <v>13140.99</v>
      </c>
      <c r="E163" s="8">
        <f t="shared" si="7"/>
        <v>99.99992390229055</v>
      </c>
    </row>
    <row r="164" spans="1:5" ht="15" customHeight="1">
      <c r="A164" s="16" t="s">
        <v>33</v>
      </c>
      <c r="B164" s="17" t="s">
        <v>69</v>
      </c>
      <c r="C164" s="33">
        <v>20388</v>
      </c>
      <c r="D164" s="33">
        <v>20387.06</v>
      </c>
      <c r="E164" s="8">
        <f t="shared" si="7"/>
        <v>99.99538944477145</v>
      </c>
    </row>
    <row r="165" spans="1:5" ht="15" customHeight="1">
      <c r="A165" s="16" t="s">
        <v>35</v>
      </c>
      <c r="B165" s="17" t="s">
        <v>60</v>
      </c>
      <c r="C165" s="33">
        <v>3154</v>
      </c>
      <c r="D165" s="33">
        <v>3154</v>
      </c>
      <c r="E165" s="8">
        <f t="shared" si="7"/>
        <v>100</v>
      </c>
    </row>
    <row r="166" spans="1:5" ht="15" customHeight="1">
      <c r="A166" s="16" t="s">
        <v>39</v>
      </c>
      <c r="B166" s="17" t="s">
        <v>61</v>
      </c>
      <c r="C166" s="33">
        <v>18328</v>
      </c>
      <c r="D166" s="33">
        <v>18327.2</v>
      </c>
      <c r="E166" s="8">
        <f t="shared" si="7"/>
        <v>99.99563509384548</v>
      </c>
    </row>
    <row r="167" spans="1:5" ht="15" customHeight="1">
      <c r="A167" s="16" t="s">
        <v>50</v>
      </c>
      <c r="B167" s="17" t="s">
        <v>118</v>
      </c>
      <c r="C167" s="33">
        <v>893</v>
      </c>
      <c r="D167" s="33">
        <v>892.78</v>
      </c>
      <c r="E167" s="8">
        <f t="shared" si="7"/>
        <v>99.97536394176932</v>
      </c>
    </row>
    <row r="168" spans="1:5" ht="15" customHeight="1">
      <c r="A168" s="52" t="s">
        <v>162</v>
      </c>
      <c r="B168" s="7" t="s">
        <v>170</v>
      </c>
      <c r="C168" s="33">
        <v>1893</v>
      </c>
      <c r="D168" s="33">
        <v>1892.4</v>
      </c>
      <c r="E168" s="8">
        <f t="shared" si="7"/>
        <v>99.96830427892235</v>
      </c>
    </row>
    <row r="169" spans="1:5" ht="15.75" customHeight="1">
      <c r="A169" s="50" t="s">
        <v>171</v>
      </c>
      <c r="B169" s="7" t="s">
        <v>172</v>
      </c>
      <c r="C169" s="33">
        <v>6620</v>
      </c>
      <c r="D169" s="33">
        <v>6619.88</v>
      </c>
      <c r="E169" s="8">
        <f t="shared" si="7"/>
        <v>99.99818731117826</v>
      </c>
    </row>
    <row r="170" spans="1:5" ht="15.75" customHeight="1">
      <c r="A170" s="16" t="s">
        <v>43</v>
      </c>
      <c r="B170" s="17" t="s">
        <v>64</v>
      </c>
      <c r="C170" s="33">
        <v>26000</v>
      </c>
      <c r="D170" s="33">
        <v>25940.84</v>
      </c>
      <c r="E170" s="8">
        <f t="shared" si="7"/>
        <v>99.77246153846154</v>
      </c>
    </row>
    <row r="171" spans="1:5" ht="15.75" customHeight="1">
      <c r="A171" s="16"/>
      <c r="B171" s="17"/>
      <c r="C171" s="33"/>
      <c r="D171" s="33"/>
      <c r="E171" s="23"/>
    </row>
    <row r="172" spans="1:5" ht="15.75" customHeight="1">
      <c r="A172" s="48" t="s">
        <v>51</v>
      </c>
      <c r="B172" s="17" t="s">
        <v>8</v>
      </c>
      <c r="C172" s="49">
        <f>SUM(C173)</f>
        <v>21989</v>
      </c>
      <c r="D172" s="49">
        <f>SUM(D173)</f>
        <v>21420.7</v>
      </c>
      <c r="E172" s="6">
        <f>D172/C172*100</f>
        <v>97.41552594479059</v>
      </c>
    </row>
    <row r="173" spans="1:5" ht="15.75" customHeight="1">
      <c r="A173" s="19" t="s">
        <v>36</v>
      </c>
      <c r="B173" s="20" t="s">
        <v>105</v>
      </c>
      <c r="C173" s="34">
        <v>21989</v>
      </c>
      <c r="D173" s="34">
        <v>21420.7</v>
      </c>
      <c r="E173" s="8">
        <f>D173/C173*100</f>
        <v>97.41552594479059</v>
      </c>
    </row>
    <row r="174" spans="1:5" ht="15.75" customHeight="1">
      <c r="A174" s="19"/>
      <c r="B174" s="20"/>
      <c r="C174" s="34"/>
      <c r="D174" s="34"/>
      <c r="E174" s="8"/>
    </row>
    <row r="175" spans="1:5" ht="15.75" customHeight="1">
      <c r="A175" s="48" t="s">
        <v>176</v>
      </c>
      <c r="B175" s="17" t="s">
        <v>150</v>
      </c>
      <c r="C175" s="49">
        <f>SUM(C176:C176)</f>
        <v>7500</v>
      </c>
      <c r="D175" s="49">
        <f>SUM(D176:D176)</f>
        <v>7500</v>
      </c>
      <c r="E175" s="6">
        <f>D175/C175*100</f>
        <v>100</v>
      </c>
    </row>
    <row r="176" spans="1:5" ht="15.75" customHeight="1">
      <c r="A176" s="22" t="s">
        <v>18</v>
      </c>
      <c r="B176" s="17" t="s">
        <v>54</v>
      </c>
      <c r="C176" s="35">
        <v>7500</v>
      </c>
      <c r="D176" s="35">
        <v>7500</v>
      </c>
      <c r="E176" s="8">
        <f>D176/C176*100</f>
        <v>100</v>
      </c>
    </row>
    <row r="177" spans="1:5" ht="29.25" customHeight="1">
      <c r="A177" s="16"/>
      <c r="B177" s="17"/>
      <c r="C177" s="33"/>
      <c r="D177" s="33"/>
      <c r="E177" s="8"/>
    </row>
    <row r="178" spans="1:5" ht="15.75" customHeight="1">
      <c r="A178" s="55" t="s">
        <v>52</v>
      </c>
      <c r="B178" s="21" t="s">
        <v>98</v>
      </c>
      <c r="C178" s="56">
        <f>SUM(C179:C193)</f>
        <v>157500</v>
      </c>
      <c r="D178" s="56">
        <f>SUM(D179:D193)</f>
        <v>157497.3</v>
      </c>
      <c r="E178" s="6">
        <f aca="true" t="shared" si="8" ref="E178:E193">D178/C178*100</f>
        <v>99.9982857142857</v>
      </c>
    </row>
    <row r="179" spans="1:5" ht="15.75" customHeight="1">
      <c r="A179" s="22" t="s">
        <v>20</v>
      </c>
      <c r="B179" s="18" t="s">
        <v>55</v>
      </c>
      <c r="C179" s="35">
        <v>70000</v>
      </c>
      <c r="D179" s="35">
        <v>70000</v>
      </c>
      <c r="E179" s="8">
        <f t="shared" si="8"/>
        <v>100</v>
      </c>
    </row>
    <row r="180" spans="1:5" ht="15.75" customHeight="1">
      <c r="A180" s="22" t="s">
        <v>21</v>
      </c>
      <c r="B180" s="18" t="s">
        <v>99</v>
      </c>
      <c r="C180" s="35">
        <v>4500</v>
      </c>
      <c r="D180" s="35">
        <v>4500</v>
      </c>
      <c r="E180" s="8">
        <f t="shared" si="8"/>
        <v>100</v>
      </c>
    </row>
    <row r="181" spans="1:5" ht="15.75" customHeight="1">
      <c r="A181" s="22" t="s">
        <v>22</v>
      </c>
      <c r="B181" s="18" t="s">
        <v>100</v>
      </c>
      <c r="C181" s="35">
        <v>13200</v>
      </c>
      <c r="D181" s="35">
        <v>13200</v>
      </c>
      <c r="E181" s="8">
        <f t="shared" si="8"/>
        <v>100</v>
      </c>
    </row>
    <row r="182" spans="1:5" ht="15.75" customHeight="1">
      <c r="A182" s="22" t="s">
        <v>23</v>
      </c>
      <c r="B182" s="18" t="s">
        <v>56</v>
      </c>
      <c r="C182" s="35">
        <v>1800</v>
      </c>
      <c r="D182" s="35">
        <v>1800</v>
      </c>
      <c r="E182" s="8">
        <f t="shared" si="8"/>
        <v>100</v>
      </c>
    </row>
    <row r="183" spans="1:5" ht="15.75" customHeight="1">
      <c r="A183" s="22" t="s">
        <v>79</v>
      </c>
      <c r="B183" s="17" t="s">
        <v>80</v>
      </c>
      <c r="C183" s="35">
        <v>34500</v>
      </c>
      <c r="D183" s="35">
        <v>34500</v>
      </c>
      <c r="E183" s="8">
        <f t="shared" si="8"/>
        <v>100</v>
      </c>
    </row>
    <row r="184" spans="1:5" ht="15.75" customHeight="1">
      <c r="A184" s="22" t="s">
        <v>24</v>
      </c>
      <c r="B184" s="17" t="s">
        <v>119</v>
      </c>
      <c r="C184" s="35">
        <v>4345</v>
      </c>
      <c r="D184" s="35">
        <v>4345</v>
      </c>
      <c r="E184" s="8">
        <f t="shared" si="8"/>
        <v>100</v>
      </c>
    </row>
    <row r="185" spans="1:5" ht="15.75" customHeight="1">
      <c r="A185" s="16" t="s">
        <v>75</v>
      </c>
      <c r="B185" s="18" t="s">
        <v>158</v>
      </c>
      <c r="C185" s="33">
        <v>60</v>
      </c>
      <c r="D185" s="33">
        <v>60</v>
      </c>
      <c r="E185" s="8">
        <f t="shared" si="8"/>
        <v>100</v>
      </c>
    </row>
    <row r="186" spans="1:5" ht="15.75" customHeight="1">
      <c r="A186" s="22" t="s">
        <v>18</v>
      </c>
      <c r="B186" s="17" t="s">
        <v>54</v>
      </c>
      <c r="C186" s="35">
        <v>16500</v>
      </c>
      <c r="D186" s="35">
        <v>16500</v>
      </c>
      <c r="E186" s="8">
        <f t="shared" si="8"/>
        <v>100</v>
      </c>
    </row>
    <row r="187" spans="1:5" ht="15.75" customHeight="1">
      <c r="A187" s="16" t="s">
        <v>156</v>
      </c>
      <c r="B187" s="18" t="s">
        <v>159</v>
      </c>
      <c r="C187" s="33">
        <v>1800</v>
      </c>
      <c r="D187" s="33">
        <v>1800</v>
      </c>
      <c r="E187" s="8">
        <f t="shared" si="8"/>
        <v>100</v>
      </c>
    </row>
    <row r="188" spans="1:5" ht="15.75" customHeight="1">
      <c r="A188" s="16" t="s">
        <v>167</v>
      </c>
      <c r="B188" s="18" t="s">
        <v>177</v>
      </c>
      <c r="C188" s="33">
        <v>5760</v>
      </c>
      <c r="D188" s="33">
        <v>5760</v>
      </c>
      <c r="E188" s="8">
        <f t="shared" si="8"/>
        <v>100</v>
      </c>
    </row>
    <row r="189" spans="1:5" ht="15.75" customHeight="1">
      <c r="A189" s="22" t="s">
        <v>33</v>
      </c>
      <c r="B189" s="17" t="s">
        <v>69</v>
      </c>
      <c r="C189" s="35">
        <v>100</v>
      </c>
      <c r="D189" s="35">
        <v>97.3</v>
      </c>
      <c r="E189" s="8">
        <f t="shared" si="8"/>
        <v>97.3</v>
      </c>
    </row>
    <row r="190" spans="1:5" ht="15.75" customHeight="1">
      <c r="A190" s="22" t="s">
        <v>35</v>
      </c>
      <c r="B190" s="17" t="s">
        <v>60</v>
      </c>
      <c r="C190" s="35">
        <v>3060</v>
      </c>
      <c r="D190" s="35">
        <v>3060</v>
      </c>
      <c r="E190" s="8">
        <f t="shared" si="8"/>
        <v>100</v>
      </c>
    </row>
    <row r="191" spans="1:5" ht="15.75" customHeight="1">
      <c r="A191" s="16" t="s">
        <v>160</v>
      </c>
      <c r="B191" s="18" t="s">
        <v>161</v>
      </c>
      <c r="C191" s="33">
        <v>75</v>
      </c>
      <c r="D191" s="33">
        <v>75</v>
      </c>
      <c r="E191" s="8">
        <f t="shared" si="8"/>
        <v>100</v>
      </c>
    </row>
    <row r="192" spans="1:5" ht="15.75" customHeight="1">
      <c r="A192" s="16" t="s">
        <v>162</v>
      </c>
      <c r="B192" s="18" t="s">
        <v>163</v>
      </c>
      <c r="C192" s="33">
        <v>800</v>
      </c>
      <c r="D192" s="33">
        <v>800</v>
      </c>
      <c r="E192" s="8">
        <f t="shared" si="8"/>
        <v>100</v>
      </c>
    </row>
    <row r="193" spans="1:5" ht="15.75" customHeight="1">
      <c r="A193" s="16" t="s">
        <v>164</v>
      </c>
      <c r="B193" s="18" t="s">
        <v>165</v>
      </c>
      <c r="C193" s="33">
        <v>1000</v>
      </c>
      <c r="D193" s="33">
        <v>1000</v>
      </c>
      <c r="E193" s="8">
        <f t="shared" si="8"/>
        <v>100</v>
      </c>
    </row>
  </sheetData>
  <mergeCells count="3">
    <mergeCell ref="D2:E2"/>
    <mergeCell ref="A1:E1"/>
    <mergeCell ref="A3:E3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10" zoomScaleNormal="110" workbookViewId="0" topLeftCell="A1">
      <selection activeCell="A2" sqref="A2"/>
    </sheetView>
  </sheetViews>
  <sheetFormatPr defaultColWidth="9.00390625" defaultRowHeight="12.75"/>
  <cols>
    <col min="1" max="1" width="17.375" style="0" customWidth="1"/>
    <col min="2" max="2" width="41.75390625" style="0" customWidth="1"/>
    <col min="3" max="3" width="14.125" style="0" customWidth="1"/>
    <col min="4" max="4" width="14.375" style="0" customWidth="1"/>
    <col min="5" max="5" width="7.125" style="0" customWidth="1"/>
    <col min="6" max="6" width="4.875" style="0" customWidth="1"/>
    <col min="8" max="8" width="11.875" style="0" bestFit="1" customWidth="1"/>
  </cols>
  <sheetData>
    <row r="1" spans="1:5" ht="15">
      <c r="A1" s="60">
        <v>179</v>
      </c>
      <c r="B1" s="60"/>
      <c r="C1" s="60"/>
      <c r="D1" s="60"/>
      <c r="E1" s="60"/>
    </row>
    <row r="2" spans="4:5" ht="12.75">
      <c r="D2" s="65" t="s">
        <v>140</v>
      </c>
      <c r="E2" s="65"/>
    </row>
    <row r="3" spans="1:5" ht="55.5" customHeight="1">
      <c r="A3" s="64" t="s">
        <v>121</v>
      </c>
      <c r="B3" s="64"/>
      <c r="C3" s="64"/>
      <c r="D3" s="64"/>
      <c r="E3" s="64"/>
    </row>
    <row r="4" spans="1:5" ht="38.25">
      <c r="A4" s="1" t="s">
        <v>0</v>
      </c>
      <c r="B4" s="1" t="s">
        <v>1</v>
      </c>
      <c r="C4" s="1" t="s">
        <v>141</v>
      </c>
      <c r="D4" s="1" t="s">
        <v>142</v>
      </c>
      <c r="E4" s="39" t="s">
        <v>53</v>
      </c>
    </row>
    <row r="5" spans="1:5" ht="15">
      <c r="A5" s="2">
        <v>1</v>
      </c>
      <c r="B5" s="2">
        <v>2</v>
      </c>
      <c r="C5" s="2">
        <v>3</v>
      </c>
      <c r="D5" s="2">
        <v>4</v>
      </c>
      <c r="E5" s="40">
        <v>5</v>
      </c>
    </row>
    <row r="6" spans="1:5" ht="30" customHeight="1">
      <c r="A6" s="62" t="s">
        <v>2</v>
      </c>
      <c r="B6" s="63"/>
      <c r="C6" s="30">
        <f>C7+C22</f>
        <v>27169796.82</v>
      </c>
      <c r="D6" s="30">
        <f>D7+D22</f>
        <v>27053430</v>
      </c>
      <c r="E6" s="41">
        <f aca="true" t="shared" si="0" ref="E6:E28">D6/C6*100</f>
        <v>99.57170522558218</v>
      </c>
    </row>
    <row r="7" spans="1:5" ht="27.75" customHeight="1">
      <c r="A7" s="62" t="s">
        <v>3</v>
      </c>
      <c r="B7" s="63"/>
      <c r="C7" s="30">
        <f>SUM(C8:C21)</f>
        <v>21045637.82</v>
      </c>
      <c r="D7" s="24">
        <f>SUM(D8:D21)</f>
        <v>20930075.2</v>
      </c>
      <c r="E7" s="41">
        <f t="shared" si="0"/>
        <v>99.45089514041632</v>
      </c>
    </row>
    <row r="8" spans="1:5" ht="15.75" customHeight="1">
      <c r="A8" s="14" t="s">
        <v>123</v>
      </c>
      <c r="B8" s="15" t="s">
        <v>180</v>
      </c>
      <c r="C8" s="43">
        <v>8078.82</v>
      </c>
      <c r="D8" s="31">
        <v>7946.82</v>
      </c>
      <c r="E8" s="8">
        <f t="shared" si="0"/>
        <v>98.3660980192652</v>
      </c>
    </row>
    <row r="9" spans="1:5" ht="15.75" customHeight="1">
      <c r="A9" s="14" t="s">
        <v>143</v>
      </c>
      <c r="B9" s="15" t="s">
        <v>86</v>
      </c>
      <c r="C9" s="43">
        <v>110926</v>
      </c>
      <c r="D9" s="25">
        <v>107818.46</v>
      </c>
      <c r="E9" s="8">
        <f t="shared" si="0"/>
        <v>97.19854677893372</v>
      </c>
    </row>
    <row r="10" spans="1:6" ht="15.75" customHeight="1">
      <c r="A10" s="14" t="s">
        <v>124</v>
      </c>
      <c r="B10" s="15" t="s">
        <v>4</v>
      </c>
      <c r="C10" s="43">
        <v>479513</v>
      </c>
      <c r="D10" s="25">
        <v>479512.6</v>
      </c>
      <c r="E10" s="8">
        <f t="shared" si="0"/>
        <v>99.99991658203217</v>
      </c>
      <c r="F10">
        <v>6468</v>
      </c>
    </row>
    <row r="11" spans="1:5" ht="15.75" customHeight="1">
      <c r="A11" s="14" t="s">
        <v>125</v>
      </c>
      <c r="B11" s="15" t="s">
        <v>5</v>
      </c>
      <c r="C11" s="43">
        <v>12955</v>
      </c>
      <c r="D11" s="25">
        <v>12955</v>
      </c>
      <c r="E11" s="8">
        <f t="shared" si="0"/>
        <v>100</v>
      </c>
    </row>
    <row r="12" spans="1:5" ht="15.75" customHeight="1">
      <c r="A12" s="14" t="s">
        <v>144</v>
      </c>
      <c r="B12" s="15" t="s">
        <v>145</v>
      </c>
      <c r="C12" s="43">
        <v>2500</v>
      </c>
      <c r="D12" s="25">
        <v>1390.8</v>
      </c>
      <c r="E12" s="8">
        <f t="shared" si="0"/>
        <v>55.632000000000005</v>
      </c>
    </row>
    <row r="13" spans="1:5" ht="15.75" customHeight="1">
      <c r="A13" s="14" t="s">
        <v>126</v>
      </c>
      <c r="B13" s="15" t="s">
        <v>6</v>
      </c>
      <c r="C13" s="43">
        <v>4230</v>
      </c>
      <c r="D13" s="25">
        <v>4230</v>
      </c>
      <c r="E13" s="8">
        <f aca="true" t="shared" si="1" ref="E13:E21">D13/C13*100</f>
        <v>100</v>
      </c>
    </row>
    <row r="14" spans="1:5" ht="15.75" customHeight="1">
      <c r="A14" s="14" t="s">
        <v>127</v>
      </c>
      <c r="B14" s="15" t="s">
        <v>7</v>
      </c>
      <c r="C14" s="43">
        <v>305935</v>
      </c>
      <c r="D14" s="25">
        <v>305571.7</v>
      </c>
      <c r="E14" s="8">
        <f t="shared" si="1"/>
        <v>99.88124928497884</v>
      </c>
    </row>
    <row r="15" spans="1:5" ht="15.75" customHeight="1">
      <c r="A15" s="14" t="s">
        <v>146</v>
      </c>
      <c r="B15" s="15" t="s">
        <v>7</v>
      </c>
      <c r="C15" s="43">
        <v>15000</v>
      </c>
      <c r="D15" s="25">
        <v>12348.6</v>
      </c>
      <c r="E15" s="8">
        <f t="shared" si="1"/>
        <v>82.324</v>
      </c>
    </row>
    <row r="16" spans="1:5" ht="15.75" customHeight="1">
      <c r="A16" s="14" t="s">
        <v>128</v>
      </c>
      <c r="B16" s="15" t="s">
        <v>70</v>
      </c>
      <c r="C16" s="43">
        <v>17904000</v>
      </c>
      <c r="D16" s="25">
        <v>17828940.11</v>
      </c>
      <c r="E16" s="8">
        <f t="shared" si="1"/>
        <v>99.58076468945487</v>
      </c>
    </row>
    <row r="17" spans="1:5" ht="15.75" customHeight="1">
      <c r="A17" s="14" t="s">
        <v>129</v>
      </c>
      <c r="B17" s="15" t="s">
        <v>8</v>
      </c>
      <c r="C17" s="43">
        <v>191000</v>
      </c>
      <c r="D17" s="25">
        <v>188445.8</v>
      </c>
      <c r="E17" s="8">
        <f t="shared" si="1"/>
        <v>98.662722513089</v>
      </c>
    </row>
    <row r="18" spans="1:5" ht="15.75" customHeight="1">
      <c r="A18" s="14" t="s">
        <v>130</v>
      </c>
      <c r="B18" s="15" t="s">
        <v>9</v>
      </c>
      <c r="C18" s="43">
        <v>1900000</v>
      </c>
      <c r="D18" s="25">
        <v>1869417.36</v>
      </c>
      <c r="E18" s="8">
        <f t="shared" si="1"/>
        <v>98.39038736842106</v>
      </c>
    </row>
    <row r="19" spans="1:5" ht="15.75" customHeight="1">
      <c r="A19" s="14" t="s">
        <v>131</v>
      </c>
      <c r="B19" s="15" t="s">
        <v>10</v>
      </c>
      <c r="C19" s="43">
        <v>95000</v>
      </c>
      <c r="D19" s="25">
        <v>94997.95</v>
      </c>
      <c r="E19" s="8">
        <f t="shared" si="1"/>
        <v>99.99784210526316</v>
      </c>
    </row>
    <row r="20" spans="1:5" ht="15.75" customHeight="1">
      <c r="A20" s="14" t="s">
        <v>132</v>
      </c>
      <c r="B20" s="15" t="s">
        <v>147</v>
      </c>
      <c r="C20" s="43">
        <v>3500</v>
      </c>
      <c r="D20" s="25">
        <v>3500</v>
      </c>
      <c r="E20" s="8">
        <f t="shared" si="1"/>
        <v>100</v>
      </c>
    </row>
    <row r="21" spans="1:5" ht="15.75" customHeight="1">
      <c r="A21" s="14" t="s">
        <v>133</v>
      </c>
      <c r="B21" s="15" t="s">
        <v>78</v>
      </c>
      <c r="C21" s="43">
        <v>13000</v>
      </c>
      <c r="D21" s="25">
        <v>13000</v>
      </c>
      <c r="E21" s="8">
        <f t="shared" si="1"/>
        <v>100</v>
      </c>
    </row>
    <row r="22" spans="1:5" ht="27.75" customHeight="1">
      <c r="A22" s="62" t="s">
        <v>11</v>
      </c>
      <c r="B22" s="63"/>
      <c r="C22" s="30">
        <f>SUM(C23:C34)</f>
        <v>6124159</v>
      </c>
      <c r="D22" s="24">
        <f>SUM(D23:D34)</f>
        <v>6123354.8</v>
      </c>
      <c r="E22" s="41">
        <f>D22/C22*100</f>
        <v>99.9868684010327</v>
      </c>
    </row>
    <row r="23" spans="1:5" ht="15.75" customHeight="1">
      <c r="A23" s="16" t="s">
        <v>87</v>
      </c>
      <c r="B23" s="13" t="s">
        <v>77</v>
      </c>
      <c r="C23" s="43">
        <v>25190</v>
      </c>
      <c r="D23" s="25">
        <v>25155.6</v>
      </c>
      <c r="E23" s="8">
        <f t="shared" si="0"/>
        <v>99.86343787217149</v>
      </c>
    </row>
    <row r="24" spans="1:5" ht="15.75" customHeight="1">
      <c r="A24" s="16" t="s">
        <v>88</v>
      </c>
      <c r="B24" s="13" t="s">
        <v>12</v>
      </c>
      <c r="C24" s="43">
        <v>53000</v>
      </c>
      <c r="D24" s="25">
        <v>53000</v>
      </c>
      <c r="E24" s="8">
        <f t="shared" si="0"/>
        <v>100</v>
      </c>
    </row>
    <row r="25" spans="1:8" ht="15.75" customHeight="1">
      <c r="A25" s="16" t="s">
        <v>89</v>
      </c>
      <c r="B25" s="13" t="s">
        <v>13</v>
      </c>
      <c r="C25" s="43">
        <v>296443</v>
      </c>
      <c r="D25" s="25">
        <v>296424.25</v>
      </c>
      <c r="E25" s="8">
        <f t="shared" si="0"/>
        <v>99.99367500666233</v>
      </c>
      <c r="H25" s="38">
        <f>D22+45000</f>
        <v>6168354.8</v>
      </c>
    </row>
    <row r="26" spans="1:5" ht="15.75" customHeight="1">
      <c r="A26" s="16" t="s">
        <v>90</v>
      </c>
      <c r="B26" s="13" t="s">
        <v>13</v>
      </c>
      <c r="C26" s="43">
        <v>3500</v>
      </c>
      <c r="D26" s="25">
        <v>3400</v>
      </c>
      <c r="E26" s="8">
        <f t="shared" si="0"/>
        <v>97.14285714285714</v>
      </c>
    </row>
    <row r="27" spans="1:5" ht="15.75" customHeight="1">
      <c r="A27" s="16" t="s">
        <v>91</v>
      </c>
      <c r="B27" s="13" t="s">
        <v>4</v>
      </c>
      <c r="C27" s="43">
        <v>170396</v>
      </c>
      <c r="D27" s="25">
        <v>170396</v>
      </c>
      <c r="E27" s="8">
        <f t="shared" si="0"/>
        <v>100</v>
      </c>
    </row>
    <row r="28" spans="1:5" ht="15.75" customHeight="1">
      <c r="A28" s="16" t="s">
        <v>92</v>
      </c>
      <c r="B28" s="13" t="s">
        <v>14</v>
      </c>
      <c r="C28" s="43">
        <v>18541</v>
      </c>
      <c r="D28" s="25">
        <v>18540.9</v>
      </c>
      <c r="E28" s="8">
        <f t="shared" si="0"/>
        <v>99.99946065476513</v>
      </c>
    </row>
    <row r="29" spans="1:5" ht="15.75" customHeight="1">
      <c r="A29" s="16" t="s">
        <v>148</v>
      </c>
      <c r="B29" s="13" t="s">
        <v>14</v>
      </c>
      <c r="C29" s="43">
        <v>4000</v>
      </c>
      <c r="D29" s="25">
        <v>3989.4</v>
      </c>
      <c r="E29" s="8">
        <f aca="true" t="shared" si="2" ref="E29:E34">D29/C29*100</f>
        <v>99.73500000000001</v>
      </c>
    </row>
    <row r="30" spans="1:5" ht="15.75" customHeight="1">
      <c r="A30" s="16" t="s">
        <v>93</v>
      </c>
      <c r="B30" s="13" t="s">
        <v>94</v>
      </c>
      <c r="C30" s="43">
        <v>5340100</v>
      </c>
      <c r="D30" s="25">
        <v>5340089.81</v>
      </c>
      <c r="E30" s="8">
        <f t="shared" si="2"/>
        <v>99.99980917960337</v>
      </c>
    </row>
    <row r="31" spans="1:5" ht="15.75" customHeight="1">
      <c r="A31" s="16" t="s">
        <v>95</v>
      </c>
      <c r="B31" s="13" t="s">
        <v>94</v>
      </c>
      <c r="C31" s="43">
        <v>26000</v>
      </c>
      <c r="D31" s="25">
        <v>25940.84</v>
      </c>
      <c r="E31" s="8">
        <f t="shared" si="2"/>
        <v>99.77246153846154</v>
      </c>
    </row>
    <row r="32" spans="1:5" ht="15.75" customHeight="1">
      <c r="A32" s="16" t="s">
        <v>96</v>
      </c>
      <c r="B32" s="13" t="s">
        <v>8</v>
      </c>
      <c r="C32" s="43">
        <v>21989</v>
      </c>
      <c r="D32" s="25">
        <v>21420.7</v>
      </c>
      <c r="E32" s="8">
        <f t="shared" si="2"/>
        <v>97.41552594479059</v>
      </c>
    </row>
    <row r="33" spans="1:5" ht="15.75" customHeight="1">
      <c r="A33" s="16" t="s">
        <v>149</v>
      </c>
      <c r="B33" s="13" t="s">
        <v>150</v>
      </c>
      <c r="C33" s="43">
        <v>7500</v>
      </c>
      <c r="D33" s="25">
        <v>7500</v>
      </c>
      <c r="E33" s="8">
        <f t="shared" si="2"/>
        <v>100</v>
      </c>
    </row>
    <row r="34" spans="1:5" s="42" customFormat="1" ht="15.75" customHeight="1">
      <c r="A34" s="16" t="s">
        <v>97</v>
      </c>
      <c r="B34" s="13" t="s">
        <v>98</v>
      </c>
      <c r="C34" s="43">
        <v>157500</v>
      </c>
      <c r="D34" s="25">
        <v>157497.3</v>
      </c>
      <c r="E34" s="8">
        <f t="shared" si="2"/>
        <v>99.9982857142857</v>
      </c>
    </row>
    <row r="35" s="42" customFormat="1" ht="12.75"/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="27" customFormat="1" ht="14.25"/>
    <row r="44" s="27" customFormat="1" ht="14.25"/>
  </sheetData>
  <mergeCells count="6">
    <mergeCell ref="A1:E1"/>
    <mergeCell ref="A22:B22"/>
    <mergeCell ref="A3:E3"/>
    <mergeCell ref="D2:E2"/>
    <mergeCell ref="A6:B6"/>
    <mergeCell ref="A7:B7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4-0221</cp:lastModifiedBy>
  <cp:lastPrinted>2008-03-31T12:05:45Z</cp:lastPrinted>
  <dcterms:created xsi:type="dcterms:W3CDTF">2003-08-18T12:59:45Z</dcterms:created>
  <dcterms:modified xsi:type="dcterms:W3CDTF">2008-05-26T10:03:31Z</dcterms:modified>
  <cp:category/>
  <cp:version/>
  <cp:contentType/>
  <cp:contentStatus/>
</cp:coreProperties>
</file>