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265" activeTab="0"/>
  </bookViews>
  <sheets>
    <sheet name="Arkusz1" sheetId="1" r:id="rId1"/>
    <sheet name="projekt budżetu na 2008 rok" sheetId="2" r:id="rId2"/>
  </sheets>
  <definedNames>
    <definedName name="_xlnm.Print_Titles" localSheetId="0">'Arkusz1'!$8:$9</definedName>
    <definedName name="_xlnm.Print_Titles" localSheetId="1">'projekt budżetu na 2008 rok'!$8:$9</definedName>
  </definedNames>
  <calcPr fullCalcOnLoad="1"/>
</workbook>
</file>

<file path=xl/sharedStrings.xml><?xml version="1.0" encoding="utf-8"?>
<sst xmlns="http://schemas.openxmlformats.org/spreadsheetml/2006/main" count="936" uniqueCount="439">
  <si>
    <t>Klasyfikacja budżetowa</t>
  </si>
  <si>
    <t>Dochody   -  Źródła</t>
  </si>
  <si>
    <t>od posiadania psów</t>
  </si>
  <si>
    <t>z opłaty targowej</t>
  </si>
  <si>
    <t>od spadków i darowizn</t>
  </si>
  <si>
    <t>z karty podatkowej</t>
  </si>
  <si>
    <t xml:space="preserve">z mandatów </t>
  </si>
  <si>
    <t>odsetki od nieterminowych wpłat z tyt.podat.i opłat</t>
  </si>
  <si>
    <t>koszty upomnień</t>
  </si>
  <si>
    <t>z opłaty skarbowej</t>
  </si>
  <si>
    <t>różne dochody</t>
  </si>
  <si>
    <t>zasiłki i pomoc w naturze</t>
  </si>
  <si>
    <t>dzierżawa</t>
  </si>
  <si>
    <t>leasing</t>
  </si>
  <si>
    <t>dywidenda od spółek</t>
  </si>
  <si>
    <t>z opłaty adiacenckiej</t>
  </si>
  <si>
    <t>część oświatowa</t>
  </si>
  <si>
    <t>urzędy naczel.org.władzy państ., kontr.i ochr.prawa</t>
  </si>
  <si>
    <t>ośrodki pomocy społecznej</t>
  </si>
  <si>
    <t xml:space="preserve">usługi opiekuńcze </t>
  </si>
  <si>
    <t xml:space="preserve">ośrodki wsparcia </t>
  </si>
  <si>
    <t>z opłaty komunikacyjnej</t>
  </si>
  <si>
    <t>placówki opiekuńczo-wychowawcze</t>
  </si>
  <si>
    <t>prace geodezyjne i kartograficzne</t>
  </si>
  <si>
    <t>nadzór budowlany</t>
  </si>
  <si>
    <t>gospodarka gruntami i nieruchomościami</t>
  </si>
  <si>
    <t>urzędy wojewódzkie</t>
  </si>
  <si>
    <t>komisje poborowe</t>
  </si>
  <si>
    <t>komendy powiatowe Państwowej Straży Pożarnej</t>
  </si>
  <si>
    <t xml:space="preserve">składki na ubezpieczenie zdrowotne </t>
  </si>
  <si>
    <t>zespoły ds. orzekania o stopniu niepełnosprawn.</t>
  </si>
  <si>
    <t>poradnie psychologiczno-pedagogiczne</t>
  </si>
  <si>
    <t>wpływy za zezwolenia na sprzedaż alkoholu</t>
  </si>
  <si>
    <t>pomoc materialna dla uczniów</t>
  </si>
  <si>
    <t>komendy powiatowe PSP</t>
  </si>
  <si>
    <t>składki na ubezpieczenia zdrowotne</t>
  </si>
  <si>
    <t>darowizny</t>
  </si>
  <si>
    <t>za wpis działalności gospodarczej</t>
  </si>
  <si>
    <t>cmentarze</t>
  </si>
  <si>
    <t>z opłaty transportowej</t>
  </si>
  <si>
    <t>szkoły podstawowe</t>
  </si>
  <si>
    <t>pozostałe dochody - karta parkingowa</t>
  </si>
  <si>
    <t>opłata roczna za użytkowanie wieczyste</t>
  </si>
  <si>
    <t>5% dochodów uzyskiwanych na rzecz budżetu państwa</t>
  </si>
  <si>
    <t>część równoważąca</t>
  </si>
  <si>
    <t>obrona cywilna</t>
  </si>
  <si>
    <t>użytkowanie wieczyste</t>
  </si>
  <si>
    <t>wpływy ze sprzedaży</t>
  </si>
  <si>
    <t>756 - 75615  §  0310</t>
  </si>
  <si>
    <t>756 - 75615  §  0340</t>
  </si>
  <si>
    <t>700 - 70005  §  0490</t>
  </si>
  <si>
    <t>700 - 70005  §  0760</t>
  </si>
  <si>
    <t>756 - 75601  §  0350</t>
  </si>
  <si>
    <t>756 - 75615  §  0500</t>
  </si>
  <si>
    <t>756 - 75615  §  0320</t>
  </si>
  <si>
    <t>756 - 75615  §  0330</t>
  </si>
  <si>
    <t>756 - 75618  §  0410</t>
  </si>
  <si>
    <t>756 - 75618  §  0490</t>
  </si>
  <si>
    <t>756 - 75618  §  0590</t>
  </si>
  <si>
    <t>756 - 75619  §  0910</t>
  </si>
  <si>
    <t>756 - 75619  §  0970</t>
  </si>
  <si>
    <t>758 - 75814  §  0960</t>
  </si>
  <si>
    <t>758 - 75814  §  0970</t>
  </si>
  <si>
    <t>851 - 85154  §  0480</t>
  </si>
  <si>
    <t>852 - 85228  §  0830</t>
  </si>
  <si>
    <t>700 - 70005  §  0470</t>
  </si>
  <si>
    <t>700 - 70005  §  0750</t>
  </si>
  <si>
    <t>700 - 70005  §  0770</t>
  </si>
  <si>
    <t>756 - 75624  §  0740</t>
  </si>
  <si>
    <t>756 - 75621  §  0010</t>
  </si>
  <si>
    <t>756 - 75621  §  0020</t>
  </si>
  <si>
    <t>758 - 75801  §  2920</t>
  </si>
  <si>
    <t>758 - 75831  §  2920</t>
  </si>
  <si>
    <t>750 - 75011  §  2010</t>
  </si>
  <si>
    <t>751 - 75101  §  2010</t>
  </si>
  <si>
    <t>852 - 85203  §  2010</t>
  </si>
  <si>
    <t>754 - 75414  §  2010</t>
  </si>
  <si>
    <t>852 - 85213  §  2010</t>
  </si>
  <si>
    <t>852 - 85214  §  2010</t>
  </si>
  <si>
    <t>852 - 85228  §  2010</t>
  </si>
  <si>
    <t>801 - 80195  §  2030</t>
  </si>
  <si>
    <t>710 - 71035  §  2020</t>
  </si>
  <si>
    <t>852 - 85202  §  0830</t>
  </si>
  <si>
    <t>756 - 75618  §  0690</t>
  </si>
  <si>
    <t>756 - 75619  §  0420</t>
  </si>
  <si>
    <t>758 - 75814  §  0690</t>
  </si>
  <si>
    <t>700 - 70005  §  2110</t>
  </si>
  <si>
    <t>710 - 71013  §  2110</t>
  </si>
  <si>
    <t>710 - 71015  §  2110</t>
  </si>
  <si>
    <t>710 - 71015  §  6410</t>
  </si>
  <si>
    <t>750 - 75011  §  2110</t>
  </si>
  <si>
    <t>750 - 75045  §  2110</t>
  </si>
  <si>
    <t>754 - 75411  §  2110</t>
  </si>
  <si>
    <t>851 - 85156  §  2110</t>
  </si>
  <si>
    <t>853 - 85321  §  2110</t>
  </si>
  <si>
    <t>852 - 85202  §  2130</t>
  </si>
  <si>
    <t>750 - 75045  §  2120</t>
  </si>
  <si>
    <t>854 - 85406  §  2320</t>
  </si>
  <si>
    <t>A.           DOCHODY  DOTYCZĄCE  ZADAŃ  GMINY</t>
  </si>
  <si>
    <t>B.       DOCHODY  DOTYCZĄCE  ZADAŃ  POWIATU</t>
  </si>
  <si>
    <t>852 - 85202  §  0970</t>
  </si>
  <si>
    <t>sprzedaż nieruchomości w użytkowanie wieczyste</t>
  </si>
  <si>
    <t>25% dochodów z tyt. zarz. mająkiem Skarbu Państwa</t>
  </si>
  <si>
    <t>758 - 75832  §  2920</t>
  </si>
  <si>
    <t>756 - 75622  §  0010</t>
  </si>
  <si>
    <t>756 - 75622  §  0020</t>
  </si>
  <si>
    <t>od nieruchomości od osób prawnych</t>
  </si>
  <si>
    <t>od nieruchomości od osób fizycznych</t>
  </si>
  <si>
    <t>756 - 75616  §  0310</t>
  </si>
  <si>
    <t>756 - 75616  §  0340</t>
  </si>
  <si>
    <t>756 - 75616  §  0500</t>
  </si>
  <si>
    <t>podatek od czynn.cywilno-prawn.od osób prawnych</t>
  </si>
  <si>
    <t>podatek od czynn.cywilno-prawn.od osób fizycznych</t>
  </si>
  <si>
    <t>756 - 75616  §  0320</t>
  </si>
  <si>
    <t>rolnego od osób prawnych</t>
  </si>
  <si>
    <t>rolnego  od osób fizycznych</t>
  </si>
  <si>
    <t>756 - 75616  §  0330</t>
  </si>
  <si>
    <t>leśnego od osób prawnych</t>
  </si>
  <si>
    <t>leśnego od osób fizycznych</t>
  </si>
  <si>
    <t>756 - 75616  §  0370</t>
  </si>
  <si>
    <t>756 - 75616  §  0430</t>
  </si>
  <si>
    <t>756 - 75616  §  0360</t>
  </si>
  <si>
    <t>756 - 75616  §  0570</t>
  </si>
  <si>
    <t>900 - 90020  §  0400</t>
  </si>
  <si>
    <t>opłata produktowa</t>
  </si>
  <si>
    <t>852 - 85212  §  2010</t>
  </si>
  <si>
    <t>świadczenia rodzinne</t>
  </si>
  <si>
    <t>801 - 80101  §  2030</t>
  </si>
  <si>
    <t>852 - 85214  §  2030</t>
  </si>
  <si>
    <t>852 - 85295  §  2030</t>
  </si>
  <si>
    <t>756 - 75615  §  2440</t>
  </si>
  <si>
    <t>700 - 70005  §  2360</t>
  </si>
  <si>
    <t>754 - 75411  §  2360</t>
  </si>
  <si>
    <t>750 - 75011  §  2360</t>
  </si>
  <si>
    <t>852 - 85203  §  2360</t>
  </si>
  <si>
    <t>852 - 85228  §  2360</t>
  </si>
  <si>
    <t>852 - 85219  §  2030</t>
  </si>
  <si>
    <t>852 - 85212  §  2360</t>
  </si>
  <si>
    <t>852 - 85201  §  0830</t>
  </si>
  <si>
    <t>wpływy z różnych opłat</t>
  </si>
  <si>
    <t>Załącznik nr 1</t>
  </si>
  <si>
    <t>od środków transportowych  od osób prawnych</t>
  </si>
  <si>
    <t>od środków transportowych  od osób fizycznych</t>
  </si>
  <si>
    <t>852 - 85214  §  2910</t>
  </si>
  <si>
    <t>801 - 80101  §  0750</t>
  </si>
  <si>
    <t>801 - 80101  §  0970</t>
  </si>
  <si>
    <t>801 - 80104  §  0750</t>
  </si>
  <si>
    <t>801 - 80104  §  0830</t>
  </si>
  <si>
    <t>801 - 80110  §  0750</t>
  </si>
  <si>
    <t>801 - 80110  §  0970</t>
  </si>
  <si>
    <t>801 - 80114  §  0750</t>
  </si>
  <si>
    <t>852 - 85203  §  0840</t>
  </si>
  <si>
    <t>853 - 85305  §  0830</t>
  </si>
  <si>
    <t>854 - 85401  §  0830</t>
  </si>
  <si>
    <t>854 - 85401  §  0970</t>
  </si>
  <si>
    <t>854 - 85412  §  0970</t>
  </si>
  <si>
    <t>854 - 85412  §  0830</t>
  </si>
  <si>
    <t>926 - 92604  §  0750</t>
  </si>
  <si>
    <t>926 - 92604  §  0830</t>
  </si>
  <si>
    <t>801 - 80120  §  0690</t>
  </si>
  <si>
    <t>801 - 80120  §  0750</t>
  </si>
  <si>
    <t>801 - 80120  §  0830</t>
  </si>
  <si>
    <t>801 - 80120  §  0970</t>
  </si>
  <si>
    <t>801 - 80130  §  0690</t>
  </si>
  <si>
    <t>801 - 80130  §  0750</t>
  </si>
  <si>
    <t>801 - 80130  §  0830</t>
  </si>
  <si>
    <t>801 - 80130  §  0970</t>
  </si>
  <si>
    <t>801 - 80140  §  0830</t>
  </si>
  <si>
    <t>801 - 80140  §  0970</t>
  </si>
  <si>
    <t>854 - 85403  §  0830</t>
  </si>
  <si>
    <t>854 - 85403  §  0970</t>
  </si>
  <si>
    <t>854 - 85410  §  0830</t>
  </si>
  <si>
    <t>854 - 85417  §  0830</t>
  </si>
  <si>
    <t>600 - 60016  §  0970</t>
  </si>
  <si>
    <t>600 - 60015  §  0490</t>
  </si>
  <si>
    <t>wpływy ze sprzedaży składników majątkowych</t>
  </si>
  <si>
    <t>900 - 90095  §  0970</t>
  </si>
  <si>
    <t>odszkodowanie wynik.z polisy ubezp.majątku</t>
  </si>
  <si>
    <t>750 - 75023  §  0970</t>
  </si>
  <si>
    <t>852 - 85212  §  2910</t>
  </si>
  <si>
    <t>wpł.ze zwrotów dotacji wykorzystanej,niezg. z przeznacz..</t>
  </si>
  <si>
    <t>852 - 85215  §  0970</t>
  </si>
  <si>
    <t>852 - 85219  §  0970</t>
  </si>
  <si>
    <t>900 - 90095  §  0830</t>
  </si>
  <si>
    <t>921 - 92195  §  2010</t>
  </si>
  <si>
    <t>854 - 85415  §  2030</t>
  </si>
  <si>
    <t>wpływy z darowizn</t>
  </si>
  <si>
    <t>801 - 80130  §  0960</t>
  </si>
  <si>
    <t>801 - 80140  §  0960</t>
  </si>
  <si>
    <t>852 - 85201  §  0690</t>
  </si>
  <si>
    <t>852 - 85201  §  0750</t>
  </si>
  <si>
    <t>854 - 85403  §  0960</t>
  </si>
  <si>
    <t>754 - 75411  §  6410</t>
  </si>
  <si>
    <t>ośrodki interwencji kryzysowej</t>
  </si>
  <si>
    <t>pozostała dzialalność w rolnictwie</t>
  </si>
  <si>
    <t>803 - 80309  §  2889</t>
  </si>
  <si>
    <t>pomoc materialna dla studentów</t>
  </si>
  <si>
    <t>852 - 85201  §  2320</t>
  </si>
  <si>
    <t>852 - 85204  §  2320</t>
  </si>
  <si>
    <t>rodziny zastępcze</t>
  </si>
  <si>
    <t>854 - 85415  §  2889</t>
  </si>
  <si>
    <t>biblioteki</t>
  </si>
  <si>
    <t>wpł.ze zwrotów dotacji wykorzystanej,niezg. z przeznacz.</t>
  </si>
  <si>
    <t>Dochody według  źródeł i klasyfikacji budżetowej</t>
  </si>
  <si>
    <t>926 - 92604  §  0970</t>
  </si>
  <si>
    <t>801 - 80120  §  0960</t>
  </si>
  <si>
    <t>900 - 90095  §  0690</t>
  </si>
  <si>
    <t>wpływy z opłat za korzystamie z szaletów miejskich</t>
  </si>
  <si>
    <t xml:space="preserve">udziały w podatku dochod.od osób fizycznych  </t>
  </si>
  <si>
    <t xml:space="preserve">udziały w podatku dochod.od osób prawnych </t>
  </si>
  <si>
    <t>801 - 80101  §  0960</t>
  </si>
  <si>
    <t>852 - 85203  §  0830</t>
  </si>
  <si>
    <t>852 - 85213  §  2910</t>
  </si>
  <si>
    <t>852 - 85214  §  0970</t>
  </si>
  <si>
    <t>926 - 92604  §  0960</t>
  </si>
  <si>
    <t>852 - 85203  §  0750</t>
  </si>
  <si>
    <t>852 - 85219  §  0450</t>
  </si>
  <si>
    <t>758 - 75802  §  2790</t>
  </si>
  <si>
    <t>751 - 75109  §  2010</t>
  </si>
  <si>
    <t>wybory do rad gmin</t>
  </si>
  <si>
    <t>852 - 85278  §  2010</t>
  </si>
  <si>
    <t>usuwanie klęsk żywiołowych</t>
  </si>
  <si>
    <t>rekompensata utraconych dochodów</t>
  </si>
  <si>
    <t>921 - 92109  §  6639</t>
  </si>
  <si>
    <t>801 - 80195  §  2889</t>
  </si>
  <si>
    <t>pozostała działalność w oświacie</t>
  </si>
  <si>
    <t>pozostała działalność w pomocy społecznej</t>
  </si>
  <si>
    <t>udziały w podatku dochod.od osób fizycznych</t>
  </si>
  <si>
    <t>854 - 85403  §  0690</t>
  </si>
  <si>
    <t>854 - 85403  §  0750</t>
  </si>
  <si>
    <t>710 - 71015  §  2360</t>
  </si>
  <si>
    <t>853 - 85321  §  2360</t>
  </si>
  <si>
    <t>854 - 85415  §  2130</t>
  </si>
  <si>
    <t>010 - 01095  §  6630</t>
  </si>
  <si>
    <t>921 - 92110  §  2120</t>
  </si>
  <si>
    <t>biura wystaw artystycznych</t>
  </si>
  <si>
    <t>921 - 92116  §  6420</t>
  </si>
  <si>
    <t xml:space="preserve">czynsze </t>
  </si>
  <si>
    <t>dochody z najmu - gimnazja</t>
  </si>
  <si>
    <t>wpływy z darowizn -  szkoły  podstawowe</t>
  </si>
  <si>
    <t>wpływy z różnych dochodów - szkoły podstawowe</t>
  </si>
  <si>
    <t>dochody z najmu - przedszkola</t>
  </si>
  <si>
    <t>wpływy z usług - przedszkola</t>
  </si>
  <si>
    <t>wpływy z różnych dochodów - gimnazja</t>
  </si>
  <si>
    <t>dochody z najmu - zesp.adm.ekonom. szkół</t>
  </si>
  <si>
    <t>wpływy z usług - domy pomocy społecznej</t>
  </si>
  <si>
    <t>dochody z najmu - ośrodki wsparcia</t>
  </si>
  <si>
    <t>wpływy z usług - ośrodki wsparcia</t>
  </si>
  <si>
    <t>wpływy z różnych dochdów - zasiłki i pomoc w naturze</t>
  </si>
  <si>
    <t xml:space="preserve">wpł.ze zwrotów dodatków mieszkaniowych </t>
  </si>
  <si>
    <t>opłata za zastępstwo procesowe - ośr. pomocy społecz.</t>
  </si>
  <si>
    <t>refundacje wynagrodzeń - ośrodki pomocy społecznej</t>
  </si>
  <si>
    <t>wpływy z usług - usługi opiekuńcze</t>
  </si>
  <si>
    <t>wpływy z usług - żłobki</t>
  </si>
  <si>
    <t>wpływy z usług - świetlice szkolne</t>
  </si>
  <si>
    <t>wpływy z różnych dochodów - świetlice szkolne</t>
  </si>
  <si>
    <t>wpływy z usług - kolonie i obozy</t>
  </si>
  <si>
    <t>wpływy z różnych dochodów - kolonie i obozy</t>
  </si>
  <si>
    <t>wpływy z usług - poz.działalność w gospod.komunalnej</t>
  </si>
  <si>
    <t>dochody z najmu - instytucje kultury fizacznej</t>
  </si>
  <si>
    <t>wpływy z usług - instytucje kultury fizycznej</t>
  </si>
  <si>
    <t>wpływy z darowizn - instytucje kultury fizycznej</t>
  </si>
  <si>
    <t>wpływy z różnych dochodów - instytucje kultury fizycznej</t>
  </si>
  <si>
    <t>wpływy ze sprzedaży - ośrodki wsparcia</t>
  </si>
  <si>
    <t>wpływy z innych opłat - drogi publ.w miast.na pr.pow.</t>
  </si>
  <si>
    <t>pozostałe dochody - licea ogólnokształcące</t>
  </si>
  <si>
    <t>dochody z najmu - licea ogólnokształcące</t>
  </si>
  <si>
    <t>wpływy z usług - licea ogólnokształcące</t>
  </si>
  <si>
    <t>wpływy z darowizn - licea ogólnokształcące</t>
  </si>
  <si>
    <t>wpływy z różnych dochodów - licea ogólnokształcące</t>
  </si>
  <si>
    <t>pozostałe dochody - szkoły zawodowe</t>
  </si>
  <si>
    <t>dochody z najmu - szkoły zawodowe</t>
  </si>
  <si>
    <t>wpływy z usług - szkoły zawodowe</t>
  </si>
  <si>
    <t>wpływy z darowizn - szkoły zawodowe</t>
  </si>
  <si>
    <t>wpływy z różnych dochodów - szkoły zawodowe</t>
  </si>
  <si>
    <t>wpływy z usług - centra kształc.ustawicz.i prakt.</t>
  </si>
  <si>
    <t>wpływy z darowizn - centra kształc.ustaw.i prakt.</t>
  </si>
  <si>
    <t>wpływy z różnych opłat - placówki opiek.wychow.</t>
  </si>
  <si>
    <t>dochody z najmu - placówki opiek.wychowawcze</t>
  </si>
  <si>
    <t>wpływy z usług - placówki opiek.wychowawcze</t>
  </si>
  <si>
    <t>wpływy z różnych dochodów - domy pom.społecz.</t>
  </si>
  <si>
    <t>wpływy z różnych opłat - specj.ośr.szkolno-wychow.</t>
  </si>
  <si>
    <t>dochody z najmu - specj.ośr.szkolno-wychowawcze</t>
  </si>
  <si>
    <t>wpływy z usług - specj.ośr.szkolno-wychowawcze</t>
  </si>
  <si>
    <t>wpływy z darowizn - specjalne ośr.szkolno-wychow.</t>
  </si>
  <si>
    <t>wpływy z różnych dochodów - specj.ośr.szk.wychow.</t>
  </si>
  <si>
    <t>wpływy z usług - bursy szkolne</t>
  </si>
  <si>
    <t>wpływy z najmu - szkolne schroniska młodzieżowe</t>
  </si>
  <si>
    <t>refundacje wynagrodzeń - drogi publiczne gminne</t>
  </si>
  <si>
    <t>refundacje wynagrodzeń - urzędy gmin</t>
  </si>
  <si>
    <t>wpływy z różnych dochodów - różne rozliczenia finansowe</t>
  </si>
  <si>
    <t>dochody z najmu - szkoły podstawowe</t>
  </si>
  <si>
    <t>pozostała dzialaność w kulturze</t>
  </si>
  <si>
    <t>wpływy z różnych dochodów - centra kszt.ustaw.i pr.</t>
  </si>
  <si>
    <t>758 - 75814  §  0870</t>
  </si>
  <si>
    <t>dochody bieżące</t>
  </si>
  <si>
    <t>dochody majątkowe</t>
  </si>
  <si>
    <t>drogi publiczne gminne - na modernizację ul.Sienkiewicza i Pasażu Rudowskiego</t>
  </si>
  <si>
    <t>801 - 80195  §  2888</t>
  </si>
  <si>
    <t>pozostała działalność - na program "Zostań Poliglotą II"</t>
  </si>
  <si>
    <t>pozostała działalność na modernizację i rozbudowę oczyszczalni ścieków</t>
  </si>
  <si>
    <t>600 - 60016  §  6298</t>
  </si>
  <si>
    <t>600 - 60015  §  6298</t>
  </si>
  <si>
    <t>drogi publiczne w miastach na prawach powiatu - na budowę jezdni północnej trasy W-Z</t>
  </si>
  <si>
    <t>pozostała działalność - na program "Zostań Poliglotą -kompleksowe kursy jezykowe dla pracujących"</t>
  </si>
  <si>
    <t>803 - 80309  §  2888</t>
  </si>
  <si>
    <t>854 - 85415  §  2888</t>
  </si>
  <si>
    <t>udziały w podatku dochod.od osób prawnych</t>
  </si>
  <si>
    <t>010 - 01095  §  2700</t>
  </si>
  <si>
    <t>801 - 80111  §  0970</t>
  </si>
  <si>
    <t>852 - 85220  §  2110</t>
  </si>
  <si>
    <t>854 - 85415  §  6299</t>
  </si>
  <si>
    <t>pozostała dzialalność</t>
  </si>
  <si>
    <t>700 - 70005  §  0690</t>
  </si>
  <si>
    <t>010 - 01095  §  0770</t>
  </si>
  <si>
    <t>010 - 01095  §  2010</t>
  </si>
  <si>
    <t>852 - 85201  §  2130</t>
  </si>
  <si>
    <t>754 - 75411  §  6260</t>
  </si>
  <si>
    <t>754 - 75411  §  6610</t>
  </si>
  <si>
    <t>852 - 85201  §  0960</t>
  </si>
  <si>
    <t>852 - 85201  §  2400</t>
  </si>
  <si>
    <t>wpłata do budżetu</t>
  </si>
  <si>
    <t>część uzupełniająca</t>
  </si>
  <si>
    <t>zajęcie pasa drogowego - wpływy z innych lokalnych opłat</t>
  </si>
  <si>
    <t>801 - 80102  §  0960</t>
  </si>
  <si>
    <t>921 - 92195  §  6639</t>
  </si>
  <si>
    <t>pozostala dzialalność</t>
  </si>
  <si>
    <t>756 - 75615  §  2680</t>
  </si>
  <si>
    <t>852 - 85226  §  2400</t>
  </si>
  <si>
    <t>852 - 85226  §  0960</t>
  </si>
  <si>
    <t>852 - 85295  §  2120</t>
  </si>
  <si>
    <r>
      <t xml:space="preserve">DOCHODY  BUDŻETU   MIASTA                                                                                                                                                                                NA  2008  ROK </t>
    </r>
    <r>
      <rPr>
        <i/>
        <sz val="16"/>
        <rFont val="Arial CE"/>
        <family val="2"/>
      </rPr>
      <t xml:space="preserve">   </t>
    </r>
    <r>
      <rPr>
        <b/>
        <sz val="16"/>
        <rFont val="Arial CE"/>
        <family val="2"/>
      </rPr>
      <t xml:space="preserve">           </t>
    </r>
    <r>
      <rPr>
        <sz val="16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</si>
  <si>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Plan dochodów                                               na 2008 rok</t>
  </si>
  <si>
    <t>Struktura                       dla                      2008 roku</t>
  </si>
  <si>
    <t>z opłaty za przekszt.prawa użytk.wiecz.w prawo własności</t>
  </si>
  <si>
    <t>wpłaty z tyt.odpłatnego nabycia prawa własności nieruchom.</t>
  </si>
  <si>
    <t>wpłaty z tyt.nabycia prawa własności nieruchom.rolnych</t>
  </si>
  <si>
    <t>Odsetki od środków w banku</t>
  </si>
  <si>
    <t>801 - 80101  §  0690</t>
  </si>
  <si>
    <t>wpływy z różnych opłat  - szkoły podstawowe</t>
  </si>
  <si>
    <t>801 - 80110  §  0690</t>
  </si>
  <si>
    <t>wpływy z różnych opłat  - gimnazja</t>
  </si>
  <si>
    <t>801 - 80148  §  0830</t>
  </si>
  <si>
    <t>wpływy z usług - stołówki szkolne</t>
  </si>
  <si>
    <t>801 - 80148  §  0970</t>
  </si>
  <si>
    <t>wpływy z różnych dochodów - stołówki szkolne</t>
  </si>
  <si>
    <t>852 - 85219  §  0690</t>
  </si>
  <si>
    <t>853 - 85305  §  0960</t>
  </si>
  <si>
    <t>wpływy z darowizn -  żłobki</t>
  </si>
  <si>
    <t>7. Dochody z realiz.zadań z zakresu adminis.rząd. w tym:</t>
  </si>
  <si>
    <t>A.III  DOTACJE  CELOWE ( 1+2+3 ) w tym:</t>
  </si>
  <si>
    <t>pozostala działalność w rolnictwie</t>
  </si>
  <si>
    <t>środki z IRWŁ na zadania bieżące wlasne</t>
  </si>
  <si>
    <t>dotacja PFRON- na zadania bieżące</t>
  </si>
  <si>
    <t>drogi publiczne gminne</t>
  </si>
  <si>
    <t>wpływy z różnych opłat - (MZDiK)</t>
  </si>
  <si>
    <t>900 - 90095  §  6610</t>
  </si>
  <si>
    <t xml:space="preserve">pozostała dzialalność </t>
  </si>
  <si>
    <t>600 - 60016  §  6208</t>
  </si>
  <si>
    <t>urząd gminy- E-urząd</t>
  </si>
  <si>
    <t>pozostała działalność - na Trakt Wielu Kultur</t>
  </si>
  <si>
    <t>pozostała działalność - na  Rewitalizację Starego Miasta</t>
  </si>
  <si>
    <t xml:space="preserve">pozostała działalność - na infrastrukturę osiedla Jeziorna II </t>
  </si>
  <si>
    <t xml:space="preserve">wpływy z różnych dochodów </t>
  </si>
  <si>
    <t>wpływy z różnych dochodów -SOSz-W</t>
  </si>
  <si>
    <t xml:space="preserve">wpływy z usług </t>
  </si>
  <si>
    <t>wplywy z różnych dochodów</t>
  </si>
  <si>
    <t>852 - 85201 §  0680</t>
  </si>
  <si>
    <t>dochody z oplatności uzyskiwane poprzez placówki</t>
  </si>
  <si>
    <t>wplata do budżetu</t>
  </si>
  <si>
    <t>domy pomocy spolecznej</t>
  </si>
  <si>
    <t>środki Pol-Niem. Współpr.Młodzieży</t>
  </si>
  <si>
    <t>852 - 85311  §  2320</t>
  </si>
  <si>
    <t>801 - 80130  §  6208</t>
  </si>
  <si>
    <t xml:space="preserve">szkoły zawodowe - na rozwój bazy edukacyjnej Hala Sportowa przy ZSP nr 4 </t>
  </si>
  <si>
    <t xml:space="preserve">dochody bieżące </t>
  </si>
  <si>
    <t>1. Różne dochody w tym:</t>
  </si>
  <si>
    <t xml:space="preserve">dochody majątkowe </t>
  </si>
  <si>
    <t xml:space="preserve">dochody  majątkowe </t>
  </si>
  <si>
    <t>900 - 90095  §  6209</t>
  </si>
  <si>
    <t>drogi publiczne gminne - na moderniz.ul.Karolinowskiej</t>
  </si>
  <si>
    <t>drogi publiczne gminne - na poprawę bezpieczeństwa ruchu turystycz.i lokal.poprzez modernizację Zalesickiej</t>
  </si>
  <si>
    <t>drogi publiczne w miastach na prawach powiatu - na moderniz.ul.Sulejowskiej od ronda Gierka do Projektow.</t>
  </si>
  <si>
    <t>pozostała działalność  - na utworzenie Ośrodka Sztuki Wspołczesnej</t>
  </si>
  <si>
    <t>851 - 85195  §  2130</t>
  </si>
  <si>
    <t>801 - 80130  §  2700</t>
  </si>
  <si>
    <t>921 - 92110  §  6420</t>
  </si>
  <si>
    <t>Rady Miasta  Piotrkowa Tryb.</t>
  </si>
  <si>
    <t>A.I  DOCHODY  WŁASNE (1+2+3+4+5+6 +7), w tym:</t>
  </si>
  <si>
    <t>1. Wpływy z podatków i opłat lokalnych, w tym:</t>
  </si>
  <si>
    <t>3. Dochody z mienia gminy, w tym:</t>
  </si>
  <si>
    <t>4. Odsetki od środków w banku, w tym:</t>
  </si>
  <si>
    <t>5. Udziały w podatk.stan.doch.budż.państwa, w tym:</t>
  </si>
  <si>
    <t>6. Dochody jednostek budżetowych, w tym:</t>
  </si>
  <si>
    <t>A.II Subwencja ogólna, w tym:</t>
  </si>
  <si>
    <t>1. Dotacje na zadania bieżące z zakresu administracji rządowej wykonywane przez gminę,                                                     w tym:</t>
  </si>
  <si>
    <t>2. Dotacje na zadania własne gminy, w tym:</t>
  </si>
  <si>
    <t>3. Dotacje na zadania powierzone, w tym:</t>
  </si>
  <si>
    <t>A.IV  Środki pochodzące z budżetu UE, w tym:</t>
  </si>
  <si>
    <t>B.I  DOCHODY  WŁASNE,  ( 1+2+3+4+5 ) w tym:</t>
  </si>
  <si>
    <t>2. Dochody z mienia powiatu, w tym:</t>
  </si>
  <si>
    <t>3.Udziały w podatk.stan.doch.budż.państwa, w tym:</t>
  </si>
  <si>
    <t>4. Dochody jednostek budżetowych, w tym;</t>
  </si>
  <si>
    <t>5. Dochody z realiz.zadań z zakresu adm.rządowej, w tym:</t>
  </si>
  <si>
    <t xml:space="preserve">B.II Subwencja ogólna, w tym: </t>
  </si>
  <si>
    <t>B.III  DOTACJE  CELOWE  ( 1+2+3 ), w tym:</t>
  </si>
  <si>
    <t>2. Dotacje na zadania własne powiatu, w tym :</t>
  </si>
  <si>
    <t>3. Dotacje na zadania powierzone, w tym :</t>
  </si>
  <si>
    <t>A.IV  Środki pochodzące z budżetu UE, w tym :</t>
  </si>
  <si>
    <t>Przewidywane wykonanie (plan wg stanu na                                     30.09.2007r.)</t>
  </si>
  <si>
    <t>Dyna-    mika                      4 : 3</t>
  </si>
  <si>
    <t>A+B = DOCHODY  OGÓŁEM                                                       dotyczące zadań gminy i powiatu, w tym:</t>
  </si>
  <si>
    <t>A. DOCHODY  GMINY  OGÓŁEM, w tym:                                                ( A.I + A.II + A.III +A.IV )</t>
  </si>
  <si>
    <t xml:space="preserve">rehabilitacja  zawodowa i społeczna </t>
  </si>
  <si>
    <t>2. Wpływy z pod.i opłat ustal.odręb.przepis., w tym:</t>
  </si>
  <si>
    <t>600 - 60016  §  6320</t>
  </si>
  <si>
    <t>921 - 92195  §  0970</t>
  </si>
  <si>
    <t>z opłaty za udostępn.terenu pod bud.urządz.infrastr.techn.</t>
  </si>
  <si>
    <t xml:space="preserve">pozostała dzialalność w kulturze </t>
  </si>
  <si>
    <t>domy kultury</t>
  </si>
  <si>
    <t>z opłaty za udostępn.terenu pod budowę urządz.infr.techn.</t>
  </si>
  <si>
    <t xml:space="preserve">pozostała działalność - na racjonalizację i rozbudowę gosp. wodno- ściekowej (Sigmatex) </t>
  </si>
  <si>
    <t>pomoc materialna dla studentów- na program"Nowa szansa dla Żaka II"</t>
  </si>
  <si>
    <t>pomoc materialna dla uczniów - wyrównywanie szans edukac.poprzez progr.stypendialne - program "Żaczek III"</t>
  </si>
  <si>
    <t>854 - 85415  §  6298</t>
  </si>
  <si>
    <t xml:space="preserve">1. Dotacje na zadania bieżące z zakresu administracji rządowej wykonywane przez powiat,                                             w tym;                                                                                        </t>
  </si>
  <si>
    <t>758 - 75814  §  0920</t>
  </si>
  <si>
    <t>900 - 90095  §  6208</t>
  </si>
  <si>
    <t>B.  DOCHODY  POWIATU  OGÓŁEM,   w tym:                                                   ( B.I+B.II+B.III+B.IV )</t>
  </si>
  <si>
    <t>750 - 75023  §  2700</t>
  </si>
  <si>
    <t>środki z PFRON na zadania bieżące</t>
  </si>
  <si>
    <t>750 - 75020  §  2700</t>
  </si>
  <si>
    <t>750 - 75023  §  6298</t>
  </si>
  <si>
    <t>900 - 90095  §  6298</t>
  </si>
  <si>
    <t>921 - 92195  §  6208</t>
  </si>
  <si>
    <t>do Uchwały Nr XVII/285/07</t>
  </si>
  <si>
    <t>z dnia  19 grudnia 2007r.</t>
  </si>
  <si>
    <t xml:space="preserve">Struktura                                        </t>
  </si>
  <si>
    <t>B.IV  Środki pochodzące z budżetu UE, w tym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</si>
</sst>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6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10"/>
      <color indexed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workbookViewId="0" topLeftCell="A244">
      <selection activeCell="B263" sqref="B263"/>
    </sheetView>
  </sheetViews>
  <sheetFormatPr defaultColWidth="9.00390625" defaultRowHeight="12.75"/>
  <cols>
    <col min="1" max="1" width="19.375" style="0" customWidth="1"/>
    <col min="2" max="2" width="48.75390625" style="0" customWidth="1"/>
    <col min="3" max="3" width="19.875" style="0" customWidth="1"/>
    <col min="4" max="4" width="9.125" style="0" customWidth="1"/>
  </cols>
  <sheetData>
    <row r="1" s="5" customFormat="1" ht="12.75">
      <c r="B1" s="23"/>
    </row>
    <row r="2" spans="1:4" s="5" customFormat="1" ht="14.25" customHeight="1">
      <c r="A2" s="4"/>
      <c r="B2" s="41"/>
      <c r="C2" s="63" t="s">
        <v>140</v>
      </c>
      <c r="D2" s="63"/>
    </row>
    <row r="3" spans="1:3" s="5" customFormat="1" ht="14.25" customHeight="1">
      <c r="A3" s="4"/>
      <c r="B3" s="41"/>
      <c r="C3" s="5" t="s">
        <v>435</v>
      </c>
    </row>
    <row r="4" spans="1:4" s="5" customFormat="1" ht="23.25" customHeight="1">
      <c r="A4" s="4"/>
      <c r="B4" s="41"/>
      <c r="C4" s="63" t="s">
        <v>387</v>
      </c>
      <c r="D4" s="63"/>
    </row>
    <row r="5" spans="1:4" s="5" customFormat="1" ht="14.25" customHeight="1">
      <c r="A5" s="4"/>
      <c r="B5" s="41"/>
      <c r="C5" s="63" t="s">
        <v>436</v>
      </c>
      <c r="D5" s="63"/>
    </row>
    <row r="6" spans="1:4" s="5" customFormat="1" ht="48.75" customHeight="1">
      <c r="A6" s="64" t="s">
        <v>331</v>
      </c>
      <c r="B6" s="64"/>
      <c r="C6" s="64"/>
      <c r="D6" s="64"/>
    </row>
    <row r="7" spans="1:4" s="5" customFormat="1" ht="16.5" customHeight="1">
      <c r="A7" s="65" t="s">
        <v>203</v>
      </c>
      <c r="B7" s="65"/>
      <c r="C7" s="65"/>
      <c r="D7" s="65"/>
    </row>
    <row r="8" spans="1:4" s="5" customFormat="1" ht="25.5">
      <c r="A8" s="1" t="s">
        <v>0</v>
      </c>
      <c r="B8" s="42" t="s">
        <v>1</v>
      </c>
      <c r="C8" s="2" t="s">
        <v>332</v>
      </c>
      <c r="D8" s="3" t="s">
        <v>437</v>
      </c>
    </row>
    <row r="9" spans="1:4" s="5" customFormat="1" ht="12.75">
      <c r="A9" s="6">
        <v>1</v>
      </c>
      <c r="B9" s="43">
        <v>2</v>
      </c>
      <c r="C9" s="6">
        <v>3</v>
      </c>
      <c r="D9" s="6">
        <v>4</v>
      </c>
    </row>
    <row r="10" spans="1:4" s="5" customFormat="1" ht="30" customHeight="1">
      <c r="A10" s="7"/>
      <c r="B10" s="39" t="s">
        <v>411</v>
      </c>
      <c r="C10" s="8">
        <f>C14+C163</f>
        <v>253089341</v>
      </c>
      <c r="D10" s="9">
        <v>100</v>
      </c>
    </row>
    <row r="11" spans="1:4" s="5" customFormat="1" ht="18" customHeight="1">
      <c r="A11" s="32"/>
      <c r="B11" s="39" t="s">
        <v>296</v>
      </c>
      <c r="C11" s="8">
        <f>C15+C164</f>
        <v>31745676</v>
      </c>
      <c r="D11" s="9">
        <f>C11/C10*100</f>
        <v>12.543268663376859</v>
      </c>
    </row>
    <row r="12" spans="1:6" s="5" customFormat="1" ht="18" customHeight="1">
      <c r="A12" s="32"/>
      <c r="B12" s="39" t="s">
        <v>295</v>
      </c>
      <c r="C12" s="8">
        <f>C16+C165</f>
        <v>221343665</v>
      </c>
      <c r="D12" s="9">
        <f>C12/C10*100</f>
        <v>87.45673133662314</v>
      </c>
      <c r="F12" s="34"/>
    </row>
    <row r="13" spans="1:5" s="5" customFormat="1" ht="24" customHeight="1">
      <c r="A13" s="60" t="s">
        <v>98</v>
      </c>
      <c r="B13" s="61"/>
      <c r="C13" s="61"/>
      <c r="D13" s="62"/>
      <c r="E13" s="36"/>
    </row>
    <row r="14" spans="1:4" s="5" customFormat="1" ht="36" customHeight="1">
      <c r="A14" s="7"/>
      <c r="B14" s="39" t="s">
        <v>412</v>
      </c>
      <c r="C14" s="8">
        <f>C15+C16</f>
        <v>176626859</v>
      </c>
      <c r="D14" s="9">
        <f>C14/C10*100</f>
        <v>69.78834363474833</v>
      </c>
    </row>
    <row r="15" spans="1:4" s="5" customFormat="1" ht="18" customHeight="1">
      <c r="A15" s="7"/>
      <c r="B15" s="39" t="s">
        <v>296</v>
      </c>
      <c r="C15" s="8">
        <f>C19+C145+C152</f>
        <v>23198650</v>
      </c>
      <c r="D15" s="9">
        <f>C15/C10*100</f>
        <v>9.166190053021632</v>
      </c>
    </row>
    <row r="16" spans="1:4" s="5" customFormat="1" ht="18" customHeight="1">
      <c r="A16" s="7"/>
      <c r="B16" s="39" t="s">
        <v>295</v>
      </c>
      <c r="C16" s="8">
        <f>C20+C120+C126</f>
        <v>153428209</v>
      </c>
      <c r="D16" s="9">
        <f>C16/C10*100</f>
        <v>60.6221535817267</v>
      </c>
    </row>
    <row r="17" spans="1:4" s="5" customFormat="1" ht="18" customHeight="1">
      <c r="A17" s="7"/>
      <c r="B17" s="39"/>
      <c r="C17" s="8"/>
      <c r="D17" s="9"/>
    </row>
    <row r="18" spans="1:4" s="5" customFormat="1" ht="18.75" customHeight="1">
      <c r="A18" s="7"/>
      <c r="B18" s="39" t="s">
        <v>388</v>
      </c>
      <c r="C18" s="8">
        <f>SUM(C19:C20)</f>
        <v>105067427</v>
      </c>
      <c r="D18" s="9">
        <f>C18/C10*100</f>
        <v>41.513967591389</v>
      </c>
    </row>
    <row r="19" spans="1:4" s="5" customFormat="1" ht="18.75" customHeight="1">
      <c r="A19" s="7"/>
      <c r="B19" s="39" t="s">
        <v>296</v>
      </c>
      <c r="C19" s="8">
        <f>C55</f>
        <v>4100000</v>
      </c>
      <c r="D19" s="9">
        <f>C19/C10*100</f>
        <v>1.6199813013855848</v>
      </c>
    </row>
    <row r="20" spans="1:4" s="5" customFormat="1" ht="18.75" customHeight="1">
      <c r="A20" s="7"/>
      <c r="B20" s="39" t="s">
        <v>295</v>
      </c>
      <c r="C20" s="8">
        <f>C22+C30+C58+C66+C70+C75+C114</f>
        <v>100967427</v>
      </c>
      <c r="D20" s="9">
        <f>C20/C10*100</f>
        <v>39.89398629000342</v>
      </c>
    </row>
    <row r="21" spans="1:4" s="5" customFormat="1" ht="18" customHeight="1">
      <c r="A21" s="10"/>
      <c r="B21" s="40" t="s">
        <v>389</v>
      </c>
      <c r="C21" s="8">
        <f>SUM(C23:C27)</f>
        <v>30215000</v>
      </c>
      <c r="D21" s="13">
        <f>C21/C10*100</f>
        <v>11.938471956430595</v>
      </c>
    </row>
    <row r="22" spans="1:4" s="5" customFormat="1" ht="18" customHeight="1">
      <c r="A22" s="10"/>
      <c r="B22" s="40" t="s">
        <v>295</v>
      </c>
      <c r="C22" s="8">
        <f>SUM(C23:C27)</f>
        <v>30215000</v>
      </c>
      <c r="D22" s="13">
        <f>C22/C10*100</f>
        <v>11.938471956430595</v>
      </c>
    </row>
    <row r="23" spans="1:4" s="5" customFormat="1" ht="18" customHeight="1">
      <c r="A23" s="10" t="s">
        <v>48</v>
      </c>
      <c r="B23" s="37" t="s">
        <v>106</v>
      </c>
      <c r="C23" s="11">
        <v>21200000</v>
      </c>
      <c r="D23" s="12">
        <f>C23/C10*100</f>
        <v>8.37648868033522</v>
      </c>
    </row>
    <row r="24" spans="1:4" s="5" customFormat="1" ht="18" customHeight="1">
      <c r="A24" s="10" t="s">
        <v>108</v>
      </c>
      <c r="B24" s="37" t="s">
        <v>107</v>
      </c>
      <c r="C24" s="11">
        <v>6000000</v>
      </c>
      <c r="D24" s="12">
        <f>C24/C10*100</f>
        <v>2.3707043434910995</v>
      </c>
    </row>
    <row r="25" spans="1:4" s="5" customFormat="1" ht="18" customHeight="1">
      <c r="A25" s="10" t="s">
        <v>49</v>
      </c>
      <c r="B25" s="37" t="s">
        <v>141</v>
      </c>
      <c r="C25" s="11">
        <v>1050000</v>
      </c>
      <c r="D25" s="12">
        <f>C25/C10*100</f>
        <v>0.4148732601109424</v>
      </c>
    </row>
    <row r="26" spans="1:4" s="5" customFormat="1" ht="18" customHeight="1">
      <c r="A26" s="10" t="s">
        <v>109</v>
      </c>
      <c r="B26" s="37" t="s">
        <v>142</v>
      </c>
      <c r="C26" s="11">
        <v>800000</v>
      </c>
      <c r="D26" s="12">
        <f>C26/C10*100</f>
        <v>0.3160939124654799</v>
      </c>
    </row>
    <row r="27" spans="1:4" s="5" customFormat="1" ht="18" customHeight="1">
      <c r="A27" s="10" t="s">
        <v>120</v>
      </c>
      <c r="B27" s="37" t="s">
        <v>3</v>
      </c>
      <c r="C27" s="11">
        <v>1165000</v>
      </c>
      <c r="D27" s="12">
        <f>C27/C10*100</f>
        <v>0.4603117600278551</v>
      </c>
    </row>
    <row r="28" spans="1:4" s="5" customFormat="1" ht="18" customHeight="1">
      <c r="A28" s="10"/>
      <c r="B28" s="37"/>
      <c r="C28" s="11"/>
      <c r="D28" s="12"/>
    </row>
    <row r="29" spans="1:4" s="5" customFormat="1" ht="20.25" customHeight="1">
      <c r="A29" s="10"/>
      <c r="B29" s="40" t="s">
        <v>414</v>
      </c>
      <c r="C29" s="8">
        <f>SUM(C30)</f>
        <v>7982300</v>
      </c>
      <c r="D29" s="13">
        <f>C29/C10*100</f>
        <v>3.1539455468415003</v>
      </c>
    </row>
    <row r="30" spans="1:5" s="5" customFormat="1" ht="18" customHeight="1">
      <c r="A30" s="10"/>
      <c r="B30" s="39" t="s">
        <v>295</v>
      </c>
      <c r="C30" s="15">
        <f>SUM(C31:C52)</f>
        <v>7982300</v>
      </c>
      <c r="D30" s="13">
        <f>C30/C10*100</f>
        <v>3.1539455468415003</v>
      </c>
      <c r="E30" s="23"/>
    </row>
    <row r="31" spans="1:4" s="5" customFormat="1" ht="18" customHeight="1">
      <c r="A31" s="10" t="s">
        <v>50</v>
      </c>
      <c r="B31" s="37" t="s">
        <v>15</v>
      </c>
      <c r="C31" s="11">
        <v>10000</v>
      </c>
      <c r="D31" s="12">
        <f>C31/C18*100</f>
        <v>0.00951769762097629</v>
      </c>
    </row>
    <row r="32" spans="1:4" s="5" customFormat="1" ht="18" customHeight="1">
      <c r="A32" s="10" t="s">
        <v>313</v>
      </c>
      <c r="B32" s="37" t="s">
        <v>420</v>
      </c>
      <c r="C32" s="11">
        <v>10000</v>
      </c>
      <c r="D32" s="12">
        <f>C32/C10*100</f>
        <v>0.0039511739058185</v>
      </c>
    </row>
    <row r="33" spans="1:4" s="5" customFormat="1" ht="18" customHeight="1">
      <c r="A33" s="10" t="s">
        <v>52</v>
      </c>
      <c r="B33" s="37" t="s">
        <v>5</v>
      </c>
      <c r="C33" s="11">
        <v>110000</v>
      </c>
      <c r="D33" s="12">
        <f>C33/C10*100</f>
        <v>0.04346291296400349</v>
      </c>
    </row>
    <row r="34" spans="1:4" s="5" customFormat="1" ht="18" customHeight="1">
      <c r="A34" s="10" t="s">
        <v>53</v>
      </c>
      <c r="B34" s="37" t="s">
        <v>111</v>
      </c>
      <c r="C34" s="11">
        <v>500000</v>
      </c>
      <c r="D34" s="12">
        <f>C34/C10*100</f>
        <v>0.19755869529092496</v>
      </c>
    </row>
    <row r="35" spans="1:4" s="5" customFormat="1" ht="18" customHeight="1">
      <c r="A35" s="10" t="s">
        <v>110</v>
      </c>
      <c r="B35" s="37" t="s">
        <v>112</v>
      </c>
      <c r="C35" s="11">
        <v>2000000</v>
      </c>
      <c r="D35" s="12">
        <f>C35/C10*100</f>
        <v>0.7902347811636998</v>
      </c>
    </row>
    <row r="36" spans="1:4" s="5" customFormat="1" ht="18" customHeight="1">
      <c r="A36" s="10" t="s">
        <v>54</v>
      </c>
      <c r="B36" s="37" t="s">
        <v>114</v>
      </c>
      <c r="C36" s="11">
        <v>6200</v>
      </c>
      <c r="D36" s="12">
        <f>C36/C10*100</f>
        <v>0.002449727821607469</v>
      </c>
    </row>
    <row r="37" spans="1:4" s="5" customFormat="1" ht="18" customHeight="1">
      <c r="A37" s="10" t="s">
        <v>113</v>
      </c>
      <c r="B37" s="37" t="s">
        <v>115</v>
      </c>
      <c r="C37" s="11">
        <v>180000</v>
      </c>
      <c r="D37" s="12">
        <f>C37/C10*100</f>
        <v>0.07112113030473298</v>
      </c>
    </row>
    <row r="38" spans="1:4" s="5" customFormat="1" ht="18" customHeight="1">
      <c r="A38" s="10" t="s">
        <v>55</v>
      </c>
      <c r="B38" s="37" t="s">
        <v>117</v>
      </c>
      <c r="C38" s="11">
        <v>18700</v>
      </c>
      <c r="D38" s="12">
        <f>C38/C10*100</f>
        <v>0.007388695203880594</v>
      </c>
    </row>
    <row r="39" spans="1:4" s="5" customFormat="1" ht="18" customHeight="1">
      <c r="A39" s="10" t="s">
        <v>116</v>
      </c>
      <c r="B39" s="37" t="s">
        <v>118</v>
      </c>
      <c r="C39" s="11">
        <v>900</v>
      </c>
      <c r="D39" s="12">
        <f>C39/C10*100</f>
        <v>0.00035560565152366493</v>
      </c>
    </row>
    <row r="40" spans="1:4" s="5" customFormat="1" ht="18" customHeight="1">
      <c r="A40" s="10" t="s">
        <v>121</v>
      </c>
      <c r="B40" s="37" t="s">
        <v>4</v>
      </c>
      <c r="C40" s="11">
        <v>460000</v>
      </c>
      <c r="D40" s="12">
        <f>C40/C10*100</f>
        <v>0.18175399966765096</v>
      </c>
    </row>
    <row r="41" spans="1:4" s="5" customFormat="1" ht="18" customHeight="1">
      <c r="A41" s="10" t="s">
        <v>119</v>
      </c>
      <c r="B41" s="37" t="s">
        <v>2</v>
      </c>
      <c r="C41" s="11">
        <v>30000</v>
      </c>
      <c r="D41" s="12">
        <f>C41/C10*100</f>
        <v>0.011853521717455497</v>
      </c>
    </row>
    <row r="42" spans="1:4" s="5" customFormat="1" ht="18" customHeight="1">
      <c r="A42" s="10" t="s">
        <v>122</v>
      </c>
      <c r="B42" s="37" t="s">
        <v>6</v>
      </c>
      <c r="C42" s="11">
        <v>200000</v>
      </c>
      <c r="D42" s="12">
        <f>C42/C10*100</f>
        <v>0.07902347811636998</v>
      </c>
    </row>
    <row r="43" spans="1:4" s="5" customFormat="1" ht="18" customHeight="1">
      <c r="A43" s="10" t="s">
        <v>56</v>
      </c>
      <c r="B43" s="37" t="s">
        <v>9</v>
      </c>
      <c r="C43" s="11">
        <v>1690000</v>
      </c>
      <c r="D43" s="12">
        <f>C43/C10*100</f>
        <v>0.6677483900833263</v>
      </c>
    </row>
    <row r="44" spans="1:4" s="5" customFormat="1" ht="18" customHeight="1">
      <c r="A44" s="10" t="s">
        <v>57</v>
      </c>
      <c r="B44" s="37" t="s">
        <v>37</v>
      </c>
      <c r="C44" s="11">
        <v>100000</v>
      </c>
      <c r="D44" s="12">
        <f>C44/C10*100</f>
        <v>0.03951173905818499</v>
      </c>
    </row>
    <row r="45" spans="1:4" s="5" customFormat="1" ht="18" customHeight="1">
      <c r="A45" s="10" t="s">
        <v>58</v>
      </c>
      <c r="B45" s="37" t="s">
        <v>39</v>
      </c>
      <c r="C45" s="11">
        <v>13500</v>
      </c>
      <c r="D45" s="12">
        <f>C45/C10*100</f>
        <v>0.005334084772854974</v>
      </c>
    </row>
    <row r="46" spans="1:4" s="5" customFormat="1" ht="18" customHeight="1">
      <c r="A46" s="10" t="s">
        <v>59</v>
      </c>
      <c r="B46" s="37" t="s">
        <v>7</v>
      </c>
      <c r="C46" s="11">
        <v>240000</v>
      </c>
      <c r="D46" s="12">
        <f>C46/C10*100</f>
        <v>0.09482817373964397</v>
      </c>
    </row>
    <row r="47" spans="1:4" s="5" customFormat="1" ht="18" customHeight="1">
      <c r="A47" s="10" t="s">
        <v>60</v>
      </c>
      <c r="B47" s="37" t="s">
        <v>8</v>
      </c>
      <c r="C47" s="11">
        <v>38000</v>
      </c>
      <c r="D47" s="12">
        <f>C47/C10*100</f>
        <v>0.015014460842110297</v>
      </c>
    </row>
    <row r="48" spans="1:4" s="5" customFormat="1" ht="18.75" customHeight="1">
      <c r="A48" s="10" t="s">
        <v>61</v>
      </c>
      <c r="B48" s="37" t="s">
        <v>36</v>
      </c>
      <c r="C48" s="11">
        <v>84000</v>
      </c>
      <c r="D48" s="12">
        <f>C48/C10*100</f>
        <v>0.03318986080887539</v>
      </c>
    </row>
    <row r="49" spans="1:4" s="5" customFormat="1" ht="18.75" customHeight="1">
      <c r="A49" s="10" t="s">
        <v>62</v>
      </c>
      <c r="B49" s="37" t="s">
        <v>10</v>
      </c>
      <c r="C49" s="11">
        <v>359000</v>
      </c>
      <c r="D49" s="12">
        <f>C49/C10*100</f>
        <v>0.14184714321888414</v>
      </c>
    </row>
    <row r="50" spans="1:4" s="5" customFormat="1" ht="18.75" customHeight="1">
      <c r="A50" s="10" t="s">
        <v>63</v>
      </c>
      <c r="B50" s="37" t="s">
        <v>32</v>
      </c>
      <c r="C50" s="11">
        <v>1000000</v>
      </c>
      <c r="D50" s="12">
        <f>C50/C10*100</f>
        <v>0.3951173905818499</v>
      </c>
    </row>
    <row r="51" spans="1:5" s="5" customFormat="1" ht="18.75" customHeight="1">
      <c r="A51" s="10" t="s">
        <v>123</v>
      </c>
      <c r="B51" s="37" t="s">
        <v>124</v>
      </c>
      <c r="C51" s="11">
        <v>12000</v>
      </c>
      <c r="D51" s="12">
        <f>C51/C10*100</f>
        <v>0.0047414086869821985</v>
      </c>
      <c r="E51" s="22"/>
    </row>
    <row r="52" spans="1:5" s="5" customFormat="1" ht="18.75" customHeight="1">
      <c r="A52" s="10" t="s">
        <v>416</v>
      </c>
      <c r="B52" s="37" t="s">
        <v>10</v>
      </c>
      <c r="C52" s="11">
        <v>920000</v>
      </c>
      <c r="D52" s="12">
        <f>C52/C10*100</f>
        <v>0.3635079993353019</v>
      </c>
      <c r="E52" s="22"/>
    </row>
    <row r="53" spans="1:4" s="5" customFormat="1" ht="21.75" customHeight="1">
      <c r="A53" s="10"/>
      <c r="B53" s="37"/>
      <c r="C53" s="11"/>
      <c r="D53" s="12"/>
    </row>
    <row r="54" spans="1:4" s="5" customFormat="1" ht="18.75" customHeight="1">
      <c r="A54" s="7"/>
      <c r="B54" s="40" t="s">
        <v>390</v>
      </c>
      <c r="C54" s="8">
        <f>SUM(C55,C58)</f>
        <v>11700300</v>
      </c>
      <c r="D54" s="13">
        <f>C54/C10*100</f>
        <v>4.622992005024819</v>
      </c>
    </row>
    <row r="55" spans="1:4" s="5" customFormat="1" ht="18.75" customHeight="1">
      <c r="A55" s="7"/>
      <c r="B55" s="39" t="s">
        <v>296</v>
      </c>
      <c r="C55" s="8">
        <f>SUM(C56:C57)</f>
        <v>4100000</v>
      </c>
      <c r="D55" s="13">
        <f>C55/C10*100</f>
        <v>1.6199813013855848</v>
      </c>
    </row>
    <row r="56" spans="1:5" s="5" customFormat="1" ht="18" customHeight="1">
      <c r="A56" s="10" t="s">
        <v>51</v>
      </c>
      <c r="B56" s="37" t="s">
        <v>334</v>
      </c>
      <c r="C56" s="11">
        <v>100000</v>
      </c>
      <c r="D56" s="12">
        <f>C56/C10*100</f>
        <v>0.03951173905818499</v>
      </c>
      <c r="E56" s="23"/>
    </row>
    <row r="57" spans="1:5" s="5" customFormat="1" ht="18.75" customHeight="1">
      <c r="A57" s="10" t="s">
        <v>67</v>
      </c>
      <c r="B57" s="37" t="s">
        <v>335</v>
      </c>
      <c r="C57" s="11">
        <v>4000000</v>
      </c>
      <c r="D57" s="12">
        <f>C57/C10*100</f>
        <v>1.5804695623273997</v>
      </c>
      <c r="E57" s="23"/>
    </row>
    <row r="58" spans="1:4" s="5" customFormat="1" ht="18.75" customHeight="1">
      <c r="A58" s="7"/>
      <c r="B58" s="39" t="s">
        <v>295</v>
      </c>
      <c r="C58" s="8">
        <f>SUM(C59:C63)</f>
        <v>7600300</v>
      </c>
      <c r="D58" s="13">
        <f>C58/C10*100</f>
        <v>3.0030107036392337</v>
      </c>
    </row>
    <row r="59" spans="1:5" s="5" customFormat="1" ht="18.75" customHeight="1">
      <c r="A59" s="10" t="s">
        <v>65</v>
      </c>
      <c r="B59" s="37" t="s">
        <v>42</v>
      </c>
      <c r="C59" s="11">
        <v>1300000</v>
      </c>
      <c r="D59" s="12">
        <f>C59/C10*100</f>
        <v>0.5136526077564049</v>
      </c>
      <c r="E59" s="23"/>
    </row>
    <row r="60" spans="1:5" s="5" customFormat="1" ht="18.75" customHeight="1">
      <c r="A60" s="10" t="s">
        <v>65</v>
      </c>
      <c r="B60" s="37" t="s">
        <v>101</v>
      </c>
      <c r="C60" s="11">
        <v>700000</v>
      </c>
      <c r="D60" s="12">
        <f>C60/C16*100</f>
        <v>0.45623943899390756</v>
      </c>
      <c r="E60" s="23"/>
    </row>
    <row r="61" spans="1:5" s="5" customFormat="1" ht="18.75" customHeight="1">
      <c r="A61" s="10" t="s">
        <v>66</v>
      </c>
      <c r="B61" s="37" t="s">
        <v>12</v>
      </c>
      <c r="C61" s="11">
        <v>5350000</v>
      </c>
      <c r="D61" s="12">
        <f>C61/C10*100</f>
        <v>2.113878039612897</v>
      </c>
      <c r="E61" s="23"/>
    </row>
    <row r="62" spans="1:5" s="5" customFormat="1" ht="18.75" customHeight="1">
      <c r="A62" s="10" t="s">
        <v>66</v>
      </c>
      <c r="B62" s="37" t="s">
        <v>237</v>
      </c>
      <c r="C62" s="11">
        <v>300</v>
      </c>
      <c r="D62" s="12">
        <f>C62/C10*100</f>
        <v>0.00011853521717455497</v>
      </c>
      <c r="E62" s="23"/>
    </row>
    <row r="63" spans="1:5" s="5" customFormat="1" ht="18.75" customHeight="1">
      <c r="A63" s="10" t="s">
        <v>68</v>
      </c>
      <c r="B63" s="37" t="s">
        <v>14</v>
      </c>
      <c r="C63" s="11">
        <v>250000</v>
      </c>
      <c r="D63" s="12">
        <f>C63/C10*100</f>
        <v>0.09877934764546248</v>
      </c>
      <c r="E63" s="23"/>
    </row>
    <row r="64" spans="1:4" s="5" customFormat="1" ht="18.75" customHeight="1">
      <c r="A64" s="10"/>
      <c r="B64" s="37"/>
      <c r="C64" s="11"/>
      <c r="D64" s="10"/>
    </row>
    <row r="65" spans="1:4" s="5" customFormat="1" ht="18.75" customHeight="1">
      <c r="A65" s="10"/>
      <c r="B65" s="40" t="s">
        <v>391</v>
      </c>
      <c r="C65" s="8">
        <f>SUM(C66)</f>
        <v>500000</v>
      </c>
      <c r="D65" s="9">
        <f>C65/C10*100</f>
        <v>0.19755869529092496</v>
      </c>
    </row>
    <row r="66" spans="1:4" s="5" customFormat="1" ht="18.75" customHeight="1">
      <c r="A66" s="10"/>
      <c r="B66" s="39" t="s">
        <v>295</v>
      </c>
      <c r="C66" s="15">
        <f>SUM(C67)</f>
        <v>500000</v>
      </c>
      <c r="D66" s="9">
        <f>C66/C10*100</f>
        <v>0.19755869529092496</v>
      </c>
    </row>
    <row r="67" spans="1:4" s="5" customFormat="1" ht="18.75" customHeight="1">
      <c r="A67" s="10" t="s">
        <v>426</v>
      </c>
      <c r="B67" s="45" t="s">
        <v>337</v>
      </c>
      <c r="C67" s="11">
        <v>500000</v>
      </c>
      <c r="D67" s="9">
        <f>C67/C10*100</f>
        <v>0.19755869529092496</v>
      </c>
    </row>
    <row r="68" spans="1:4" s="5" customFormat="1" ht="24" customHeight="1">
      <c r="A68" s="10"/>
      <c r="B68" s="45"/>
      <c r="C68" s="11"/>
      <c r="D68" s="9"/>
    </row>
    <row r="69" spans="1:4" s="5" customFormat="1" ht="18.75" customHeight="1">
      <c r="A69" s="10"/>
      <c r="B69" s="40" t="s">
        <v>392</v>
      </c>
      <c r="C69" s="8">
        <f>SUM(C70)</f>
        <v>46610905</v>
      </c>
      <c r="D69" s="13">
        <f>C69/C10*100</f>
        <v>18.4167791562585</v>
      </c>
    </row>
    <row r="70" spans="1:4" s="5" customFormat="1" ht="18.75" customHeight="1">
      <c r="A70" s="10"/>
      <c r="B70" s="39" t="s">
        <v>295</v>
      </c>
      <c r="C70" s="15">
        <f>SUM(C71:C72)</f>
        <v>46610905</v>
      </c>
      <c r="D70" s="13">
        <f>C70/C10*100</f>
        <v>18.4167791562585</v>
      </c>
    </row>
    <row r="71" spans="1:4" s="5" customFormat="1" ht="18.75" customHeight="1">
      <c r="A71" s="10" t="s">
        <v>69</v>
      </c>
      <c r="B71" s="14" t="s">
        <v>208</v>
      </c>
      <c r="C71" s="11">
        <v>43310905</v>
      </c>
      <c r="D71" s="12">
        <f>C71/C10*100</f>
        <v>17.112891767338397</v>
      </c>
    </row>
    <row r="72" spans="1:4" s="5" customFormat="1" ht="18.75" customHeight="1">
      <c r="A72" s="10" t="s">
        <v>70</v>
      </c>
      <c r="B72" s="14" t="s">
        <v>209</v>
      </c>
      <c r="C72" s="11">
        <v>3300000</v>
      </c>
      <c r="D72" s="12">
        <f>C72/C10*100</f>
        <v>1.3038873889201048</v>
      </c>
    </row>
    <row r="73" spans="1:4" s="5" customFormat="1" ht="18.75" customHeight="1">
      <c r="A73" s="10"/>
      <c r="B73" s="14"/>
      <c r="C73" s="11"/>
      <c r="D73" s="12"/>
    </row>
    <row r="74" spans="1:4" s="5" customFormat="1" ht="18.75" customHeight="1">
      <c r="A74" s="10"/>
      <c r="B74" s="54" t="s">
        <v>393</v>
      </c>
      <c r="C74" s="15">
        <f>SUM(C75)</f>
        <v>8047162</v>
      </c>
      <c r="D74" s="13">
        <f>C74/C10*100</f>
        <v>3.1795736510294206</v>
      </c>
    </row>
    <row r="75" spans="1:4" s="5" customFormat="1" ht="18.75" customHeight="1">
      <c r="A75" s="10"/>
      <c r="B75" s="39" t="s">
        <v>295</v>
      </c>
      <c r="C75" s="15">
        <f>SUM(C76:C111)</f>
        <v>8047162</v>
      </c>
      <c r="D75" s="13">
        <f>C75/C10*100</f>
        <v>3.1795736510294206</v>
      </c>
    </row>
    <row r="76" spans="1:4" s="5" customFormat="1" ht="18" customHeight="1">
      <c r="A76" s="10" t="s">
        <v>173</v>
      </c>
      <c r="B76" s="14" t="s">
        <v>288</v>
      </c>
      <c r="C76" s="11">
        <v>300000</v>
      </c>
      <c r="D76" s="12">
        <f>C76/C10*100</f>
        <v>0.11853521717455498</v>
      </c>
    </row>
    <row r="77" spans="1:4" s="5" customFormat="1" ht="18" customHeight="1">
      <c r="A77" s="10" t="s">
        <v>178</v>
      </c>
      <c r="B77" s="14" t="s">
        <v>289</v>
      </c>
      <c r="C77" s="11">
        <v>40000</v>
      </c>
      <c r="D77" s="12">
        <f>C77/C10*100</f>
        <v>0.015804695623274</v>
      </c>
    </row>
    <row r="78" spans="1:4" s="5" customFormat="1" ht="18" customHeight="1">
      <c r="A78" s="10" t="s">
        <v>429</v>
      </c>
      <c r="B78" s="14" t="s">
        <v>430</v>
      </c>
      <c r="C78" s="11">
        <v>30390</v>
      </c>
      <c r="D78" s="12">
        <f>C78/C10*100</f>
        <v>0.012007617499782419</v>
      </c>
    </row>
    <row r="79" spans="1:4" s="5" customFormat="1" ht="18" customHeight="1">
      <c r="A79" s="10" t="s">
        <v>57</v>
      </c>
      <c r="B79" s="14" t="s">
        <v>323</v>
      </c>
      <c r="C79" s="11">
        <v>480000</v>
      </c>
      <c r="D79" s="12">
        <f>C79/C10*100</f>
        <v>0.18965634747928795</v>
      </c>
    </row>
    <row r="80" spans="1:4" s="5" customFormat="1" ht="18" customHeight="1">
      <c r="A80" s="12" t="s">
        <v>327</v>
      </c>
      <c r="B80" s="38" t="s">
        <v>222</v>
      </c>
      <c r="C80" s="11">
        <v>650000</v>
      </c>
      <c r="D80" s="12">
        <f>C80/C10*100</f>
        <v>0.25682630387820243</v>
      </c>
    </row>
    <row r="81" spans="1:4" s="5" customFormat="1" ht="18" customHeight="1">
      <c r="A81" s="10" t="s">
        <v>83</v>
      </c>
      <c r="B81" s="14" t="s">
        <v>355</v>
      </c>
      <c r="C81" s="11">
        <v>17000</v>
      </c>
      <c r="D81" s="12">
        <f>C81/C10*100</f>
        <v>0.006716995639891449</v>
      </c>
    </row>
    <row r="82" spans="1:4" s="5" customFormat="1" ht="18" customHeight="1">
      <c r="A82" s="10" t="s">
        <v>62</v>
      </c>
      <c r="B82" s="14" t="s">
        <v>290</v>
      </c>
      <c r="C82" s="11">
        <v>4500</v>
      </c>
      <c r="D82" s="12">
        <f>C82/C10*100</f>
        <v>0.0017780282576183247</v>
      </c>
    </row>
    <row r="83" spans="1:4" s="5" customFormat="1" ht="18" customHeight="1">
      <c r="A83" s="10" t="s">
        <v>338</v>
      </c>
      <c r="B83" s="14" t="s">
        <v>339</v>
      </c>
      <c r="C83" s="11">
        <v>100</v>
      </c>
      <c r="D83" s="12">
        <f>C83/C10*100</f>
        <v>3.9511739058184994E-05</v>
      </c>
    </row>
    <row r="84" spans="1:4" s="5" customFormat="1" ht="18" customHeight="1">
      <c r="A84" s="10" t="s">
        <v>144</v>
      </c>
      <c r="B84" s="14" t="s">
        <v>291</v>
      </c>
      <c r="C84" s="11">
        <v>83815</v>
      </c>
      <c r="D84" s="12">
        <f>C84/C10*100</f>
        <v>0.03311676409161775</v>
      </c>
    </row>
    <row r="85" spans="1:4" s="5" customFormat="1" ht="18" customHeight="1">
      <c r="A85" s="10" t="s">
        <v>210</v>
      </c>
      <c r="B85" s="14" t="s">
        <v>239</v>
      </c>
      <c r="C85" s="11">
        <v>4000</v>
      </c>
      <c r="D85" s="12">
        <f>C85/C10*100</f>
        <v>0.0015804695623273996</v>
      </c>
    </row>
    <row r="86" spans="1:4" s="5" customFormat="1" ht="18" customHeight="1">
      <c r="A86" s="10" t="s">
        <v>145</v>
      </c>
      <c r="B86" s="14" t="s">
        <v>240</v>
      </c>
      <c r="C86" s="11">
        <v>38700</v>
      </c>
      <c r="D86" s="12">
        <f>C86/C10*100</f>
        <v>0.015291043015517591</v>
      </c>
    </row>
    <row r="87" spans="1:4" s="5" customFormat="1" ht="18" customHeight="1">
      <c r="A87" s="10" t="s">
        <v>146</v>
      </c>
      <c r="B87" s="14" t="s">
        <v>241</v>
      </c>
      <c r="C87" s="11">
        <v>27900</v>
      </c>
      <c r="D87" s="12">
        <f>C87/C10*100</f>
        <v>0.011023775197233613</v>
      </c>
    </row>
    <row r="88" spans="1:4" s="5" customFormat="1" ht="18" customHeight="1">
      <c r="A88" s="10" t="s">
        <v>147</v>
      </c>
      <c r="B88" s="14" t="s">
        <v>242</v>
      </c>
      <c r="C88" s="11">
        <v>2541410</v>
      </c>
      <c r="D88" s="12">
        <f>C88/C10*100</f>
        <v>1.0041552875986193</v>
      </c>
    </row>
    <row r="89" spans="1:4" s="5" customFormat="1" ht="18" customHeight="1">
      <c r="A89" s="10" t="s">
        <v>340</v>
      </c>
      <c r="B89" s="14" t="s">
        <v>341</v>
      </c>
      <c r="C89" s="11">
        <v>100</v>
      </c>
      <c r="D89" s="12">
        <f>C89/C10*100</f>
        <v>3.9511739058184994E-05</v>
      </c>
    </row>
    <row r="90" spans="1:4" s="5" customFormat="1" ht="18.75" customHeight="1">
      <c r="A90" s="10" t="s">
        <v>148</v>
      </c>
      <c r="B90" s="14" t="s">
        <v>238</v>
      </c>
      <c r="C90" s="11">
        <v>180800</v>
      </c>
      <c r="D90" s="12">
        <f>C90/C10*100</f>
        <v>0.07143722421719846</v>
      </c>
    </row>
    <row r="91" spans="1:4" s="5" customFormat="1" ht="18.75" customHeight="1">
      <c r="A91" s="10" t="s">
        <v>149</v>
      </c>
      <c r="B91" s="14" t="s">
        <v>243</v>
      </c>
      <c r="C91" s="11">
        <v>9000</v>
      </c>
      <c r="D91" s="12">
        <f>C91/C10*100</f>
        <v>0.0035560565152366495</v>
      </c>
    </row>
    <row r="92" spans="1:4" s="5" customFormat="1" ht="18.75" customHeight="1">
      <c r="A92" s="10" t="s">
        <v>342</v>
      </c>
      <c r="B92" s="14" t="s">
        <v>343</v>
      </c>
      <c r="C92" s="11">
        <v>640885</v>
      </c>
      <c r="D92" s="12">
        <f>C92/C10*100</f>
        <v>0.2532248088630489</v>
      </c>
    </row>
    <row r="93" spans="1:4" s="5" customFormat="1" ht="18.75" customHeight="1">
      <c r="A93" s="10" t="s">
        <v>344</v>
      </c>
      <c r="B93" s="14" t="s">
        <v>345</v>
      </c>
      <c r="C93" s="11">
        <v>404886</v>
      </c>
      <c r="D93" s="12">
        <f>C93/C10*100</f>
        <v>0.15997749980312287</v>
      </c>
    </row>
    <row r="94" spans="1:4" s="5" customFormat="1" ht="18.75" customHeight="1">
      <c r="A94" s="10" t="s">
        <v>215</v>
      </c>
      <c r="B94" s="14" t="s">
        <v>246</v>
      </c>
      <c r="C94" s="11">
        <v>4900</v>
      </c>
      <c r="D94" s="12">
        <f>C94/C10*100</f>
        <v>0.0019360752138510645</v>
      </c>
    </row>
    <row r="95" spans="1:4" s="5" customFormat="1" ht="18.75" customHeight="1">
      <c r="A95" s="10" t="s">
        <v>211</v>
      </c>
      <c r="B95" s="14" t="s">
        <v>247</v>
      </c>
      <c r="C95" s="11">
        <v>266000</v>
      </c>
      <c r="D95" s="12">
        <f>C95/C10*100</f>
        <v>0.10510122589477207</v>
      </c>
    </row>
    <row r="96" spans="1:4" s="5" customFormat="1" ht="18.75" customHeight="1">
      <c r="A96" s="10" t="s">
        <v>151</v>
      </c>
      <c r="B96" s="14" t="s">
        <v>263</v>
      </c>
      <c r="C96" s="11">
        <v>6000</v>
      </c>
      <c r="D96" s="12">
        <f>C96/C10*100</f>
        <v>0.0023707043434910992</v>
      </c>
    </row>
    <row r="97" spans="1:4" s="5" customFormat="1" ht="18.75" customHeight="1">
      <c r="A97" s="10" t="s">
        <v>179</v>
      </c>
      <c r="B97" s="14" t="s">
        <v>202</v>
      </c>
      <c r="C97" s="11">
        <v>28000</v>
      </c>
      <c r="D97" s="12">
        <f>C97/C10*100</f>
        <v>0.011063286936291798</v>
      </c>
    </row>
    <row r="98" spans="1:4" s="5" customFormat="1" ht="18.75" customHeight="1">
      <c r="A98" s="10" t="s">
        <v>143</v>
      </c>
      <c r="B98" s="14" t="s">
        <v>180</v>
      </c>
      <c r="C98" s="11">
        <v>11250</v>
      </c>
      <c r="D98" s="12">
        <f>C98/C10*100</f>
        <v>0.004445070644045811</v>
      </c>
    </row>
    <row r="99" spans="1:4" s="5" customFormat="1" ht="18.75" customHeight="1">
      <c r="A99" s="10" t="s">
        <v>213</v>
      </c>
      <c r="B99" s="14" t="s">
        <v>248</v>
      </c>
      <c r="C99" s="11">
        <v>1000</v>
      </c>
      <c r="D99" s="12">
        <f>C99/C10*100</f>
        <v>0.0003951173905818499</v>
      </c>
    </row>
    <row r="100" spans="1:4" s="5" customFormat="1" ht="18.75" customHeight="1">
      <c r="A100" s="10" t="s">
        <v>181</v>
      </c>
      <c r="B100" s="14" t="s">
        <v>249</v>
      </c>
      <c r="C100" s="11">
        <v>510</v>
      </c>
      <c r="D100" s="12">
        <f>C100/C10*100</f>
        <v>0.00020150986919674344</v>
      </c>
    </row>
    <row r="101" spans="1:4" s="5" customFormat="1" ht="18.75" customHeight="1">
      <c r="A101" s="37" t="s">
        <v>346</v>
      </c>
      <c r="B101" s="14" t="s">
        <v>250</v>
      </c>
      <c r="C101" s="29">
        <v>166</v>
      </c>
      <c r="D101" s="12">
        <f>C101/C10*100</f>
        <v>6.558948683658709E-05</v>
      </c>
    </row>
    <row r="102" spans="1:4" s="5" customFormat="1" ht="18.75" customHeight="1">
      <c r="A102" s="10" t="s">
        <v>182</v>
      </c>
      <c r="B102" s="14" t="s">
        <v>251</v>
      </c>
      <c r="C102" s="11">
        <v>8700</v>
      </c>
      <c r="D102" s="12">
        <f>C102/C10*100</f>
        <v>0.003437521298062094</v>
      </c>
    </row>
    <row r="103" spans="1:4" s="5" customFormat="1" ht="18.75" customHeight="1">
      <c r="A103" s="10" t="s">
        <v>64</v>
      </c>
      <c r="B103" s="14" t="s">
        <v>252</v>
      </c>
      <c r="C103" s="11">
        <v>59350</v>
      </c>
      <c r="D103" s="12">
        <f>C103/C10*100</f>
        <v>0.02345021713103279</v>
      </c>
    </row>
    <row r="104" spans="1:4" s="5" customFormat="1" ht="18.75" customHeight="1">
      <c r="A104" s="10" t="s">
        <v>152</v>
      </c>
      <c r="B104" s="14" t="s">
        <v>253</v>
      </c>
      <c r="C104" s="11">
        <v>142000</v>
      </c>
      <c r="D104" s="12">
        <f>C104/C10*100</f>
        <v>0.05610666946262269</v>
      </c>
    </row>
    <row r="105" spans="1:4" s="5" customFormat="1" ht="18.75" customHeight="1">
      <c r="A105" s="10" t="s">
        <v>347</v>
      </c>
      <c r="B105" s="14" t="s">
        <v>348</v>
      </c>
      <c r="C105" s="11">
        <v>800</v>
      </c>
      <c r="D105" s="12">
        <f>C105/C10*100</f>
        <v>0.00031609391246547995</v>
      </c>
    </row>
    <row r="106" spans="1:4" s="5" customFormat="1" ht="18.75" customHeight="1">
      <c r="A106" s="10" t="s">
        <v>156</v>
      </c>
      <c r="B106" s="14" t="s">
        <v>256</v>
      </c>
      <c r="C106" s="11">
        <v>45000</v>
      </c>
      <c r="D106" s="12">
        <f>C106/C10*100</f>
        <v>0.017780282576183245</v>
      </c>
    </row>
    <row r="107" spans="1:4" s="5" customFormat="1" ht="18.75" customHeight="1">
      <c r="A107" s="10" t="s">
        <v>183</v>
      </c>
      <c r="B107" s="14" t="s">
        <v>258</v>
      </c>
      <c r="C107" s="11">
        <v>330000</v>
      </c>
      <c r="D107" s="12">
        <f>C107/C10*100</f>
        <v>0.13038873889201047</v>
      </c>
    </row>
    <row r="108" spans="1:4" s="5" customFormat="1" ht="18.75" customHeight="1">
      <c r="A108" s="10" t="s">
        <v>157</v>
      </c>
      <c r="B108" s="14" t="s">
        <v>259</v>
      </c>
      <c r="C108" s="11">
        <v>240000</v>
      </c>
      <c r="D108" s="12">
        <f>C108/C10*100</f>
        <v>0.09482817373964397</v>
      </c>
    </row>
    <row r="109" spans="1:4" s="5" customFormat="1" ht="18.75" customHeight="1">
      <c r="A109" s="10" t="s">
        <v>158</v>
      </c>
      <c r="B109" s="14" t="s">
        <v>260</v>
      </c>
      <c r="C109" s="11">
        <v>1370000</v>
      </c>
      <c r="D109" s="12">
        <f>C109/C10*100</f>
        <v>0.5413108250971344</v>
      </c>
    </row>
    <row r="110" spans="1:4" s="5" customFormat="1" ht="18.75" customHeight="1">
      <c r="A110" s="10" t="s">
        <v>214</v>
      </c>
      <c r="B110" s="14" t="s">
        <v>261</v>
      </c>
      <c r="C110" s="11">
        <v>10000</v>
      </c>
      <c r="D110" s="12">
        <f>C110/C10*100</f>
        <v>0.0039511739058185</v>
      </c>
    </row>
    <row r="111" spans="1:5" s="5" customFormat="1" ht="18.75" customHeight="1">
      <c r="A111" s="10" t="s">
        <v>204</v>
      </c>
      <c r="B111" s="14" t="s">
        <v>262</v>
      </c>
      <c r="C111" s="11">
        <v>70000</v>
      </c>
      <c r="D111" s="12">
        <f>C111/C10*100</f>
        <v>0.027658217340729492</v>
      </c>
      <c r="E111" s="22"/>
    </row>
    <row r="112" spans="1:4" s="5" customFormat="1" ht="18.75" customHeight="1">
      <c r="A112" s="10"/>
      <c r="B112" s="14"/>
      <c r="C112" s="11"/>
      <c r="D112" s="12"/>
    </row>
    <row r="113" spans="1:4" s="5" customFormat="1" ht="18.75" customHeight="1">
      <c r="A113" s="10"/>
      <c r="B113" s="46" t="s">
        <v>349</v>
      </c>
      <c r="C113" s="8">
        <f>SUM(C114)</f>
        <v>11760</v>
      </c>
      <c r="D113" s="9">
        <f>C113/C10*100</f>
        <v>0.004646580513242555</v>
      </c>
    </row>
    <row r="114" spans="1:4" s="5" customFormat="1" ht="18.75" customHeight="1">
      <c r="A114" s="10"/>
      <c r="B114" s="39" t="s">
        <v>295</v>
      </c>
      <c r="C114" s="8">
        <f>SUM(C115:C117)</f>
        <v>11760</v>
      </c>
      <c r="D114" s="9">
        <f>C114/C10*100</f>
        <v>0.004646580513242555</v>
      </c>
    </row>
    <row r="115" spans="1:4" s="5" customFormat="1" ht="18.75" customHeight="1">
      <c r="A115" s="10" t="s">
        <v>133</v>
      </c>
      <c r="B115" s="14" t="s">
        <v>43</v>
      </c>
      <c r="C115" s="11">
        <v>9300</v>
      </c>
      <c r="D115" s="12">
        <f>C115/C10*100</f>
        <v>0.0036745917324112042</v>
      </c>
    </row>
    <row r="116" spans="1:4" s="5" customFormat="1" ht="18.75" customHeight="1">
      <c r="A116" s="10" t="s">
        <v>137</v>
      </c>
      <c r="B116" s="14" t="s">
        <v>43</v>
      </c>
      <c r="C116" s="11">
        <v>2060</v>
      </c>
      <c r="D116" s="12">
        <f>C116/C10*100</f>
        <v>0.0008139418245986107</v>
      </c>
    </row>
    <row r="117" spans="1:4" s="5" customFormat="1" ht="18.75" customHeight="1">
      <c r="A117" s="10" t="s">
        <v>135</v>
      </c>
      <c r="B117" s="14" t="s">
        <v>43</v>
      </c>
      <c r="C117" s="11">
        <v>400</v>
      </c>
      <c r="D117" s="12">
        <f>C117/C10*100</f>
        <v>0.00015804695623273997</v>
      </c>
    </row>
    <row r="118" spans="1:4" s="5" customFormat="1" ht="18.75" customHeight="1">
      <c r="A118" s="10"/>
      <c r="B118" s="14"/>
      <c r="C118" s="11"/>
      <c r="D118" s="10"/>
    </row>
    <row r="119" spans="1:4" s="5" customFormat="1" ht="18.75" customHeight="1">
      <c r="A119" s="10"/>
      <c r="B119" s="40" t="s">
        <v>394</v>
      </c>
      <c r="C119" s="8">
        <f>SUM(C121:C122)</f>
        <v>28279973</v>
      </c>
      <c r="D119" s="9">
        <f>C119/C10*100</f>
        <v>11.17390913748517</v>
      </c>
    </row>
    <row r="120" spans="1:4" s="5" customFormat="1" ht="18.75" customHeight="1">
      <c r="A120" s="10"/>
      <c r="B120" s="39" t="s">
        <v>295</v>
      </c>
      <c r="C120" s="8">
        <f>SUM(C121:C122)</f>
        <v>28279973</v>
      </c>
      <c r="D120" s="9">
        <f>C120/C10*100</f>
        <v>11.17390913748517</v>
      </c>
    </row>
    <row r="121" spans="1:4" s="5" customFormat="1" ht="18.75" customHeight="1">
      <c r="A121" s="10" t="s">
        <v>71</v>
      </c>
      <c r="B121" s="37" t="s">
        <v>16</v>
      </c>
      <c r="C121" s="11">
        <v>26908735</v>
      </c>
      <c r="D121" s="17">
        <f>C121/C10*100</f>
        <v>10.632109157058494</v>
      </c>
    </row>
    <row r="122" spans="1:4" s="5" customFormat="1" ht="18.75" customHeight="1">
      <c r="A122" s="30" t="s">
        <v>72</v>
      </c>
      <c r="B122" s="37" t="s">
        <v>44</v>
      </c>
      <c r="C122" s="11">
        <v>1371238</v>
      </c>
      <c r="D122" s="17">
        <f>C122/C10*100</f>
        <v>0.5417999804266747</v>
      </c>
    </row>
    <row r="123" spans="1:4" s="5" customFormat="1" ht="18.75" customHeight="1">
      <c r="A123" s="10"/>
      <c r="B123" s="37"/>
      <c r="C123" s="11"/>
      <c r="D123" s="10"/>
    </row>
    <row r="124" spans="1:4" s="5" customFormat="1" ht="24" customHeight="1">
      <c r="A124" s="10"/>
      <c r="B124" s="39" t="s">
        <v>350</v>
      </c>
      <c r="C124" s="8">
        <f>SUM(C125:C126)</f>
        <v>26575668</v>
      </c>
      <c r="D124" s="9">
        <f>C124/C10*100</f>
        <v>10.50050859312957</v>
      </c>
    </row>
    <row r="125" spans="1:4" s="5" customFormat="1" ht="18" customHeight="1">
      <c r="A125" s="10"/>
      <c r="B125" s="39" t="s">
        <v>296</v>
      </c>
      <c r="C125" s="8">
        <f>C145</f>
        <v>2394859</v>
      </c>
      <c r="D125" s="9">
        <f>C125/C10*100</f>
        <v>0.9462504388914584</v>
      </c>
    </row>
    <row r="126" spans="1:4" s="5" customFormat="1" ht="18" customHeight="1">
      <c r="A126" s="10"/>
      <c r="B126" s="39" t="s">
        <v>295</v>
      </c>
      <c r="C126" s="8">
        <f>C129+C140</f>
        <v>24180809</v>
      </c>
      <c r="D126" s="9">
        <f>C126/C10*100</f>
        <v>9.554258154238111</v>
      </c>
    </row>
    <row r="127" spans="1:4" s="5" customFormat="1" ht="18" customHeight="1">
      <c r="A127" s="10"/>
      <c r="B127" s="39"/>
      <c r="C127" s="8"/>
      <c r="D127" s="9"/>
    </row>
    <row r="128" spans="1:4" s="5" customFormat="1" ht="41.25" customHeight="1">
      <c r="A128" s="10"/>
      <c r="B128" s="39" t="s">
        <v>395</v>
      </c>
      <c r="C128" s="8">
        <f>SUM(C130:C137)</f>
        <v>21290490</v>
      </c>
      <c r="D128" s="9">
        <f>C128/C10*100</f>
        <v>8.41224285300897</v>
      </c>
    </row>
    <row r="129" spans="1:4" s="5" customFormat="1" ht="18" customHeight="1">
      <c r="A129" s="10"/>
      <c r="B129" s="39" t="s">
        <v>295</v>
      </c>
      <c r="C129" s="8">
        <f>SUM(C130:C137)</f>
        <v>21290490</v>
      </c>
      <c r="D129" s="9">
        <f>C129/C10*100</f>
        <v>8.41224285300897</v>
      </c>
    </row>
    <row r="130" spans="1:4" s="5" customFormat="1" ht="18" customHeight="1">
      <c r="A130" s="12" t="s">
        <v>73</v>
      </c>
      <c r="B130" s="38" t="s">
        <v>26</v>
      </c>
      <c r="C130" s="11">
        <v>458329</v>
      </c>
      <c r="D130" s="12">
        <f>C130/C10*100</f>
        <v>0.1810937585079887</v>
      </c>
    </row>
    <row r="131" spans="1:4" s="5" customFormat="1" ht="18" customHeight="1">
      <c r="A131" s="12" t="s">
        <v>74</v>
      </c>
      <c r="B131" s="38" t="s">
        <v>17</v>
      </c>
      <c r="C131" s="11">
        <v>13155</v>
      </c>
      <c r="D131" s="12">
        <f>C131/C10*100</f>
        <v>0.005197769273104236</v>
      </c>
    </row>
    <row r="132" spans="1:4" s="5" customFormat="1" ht="18" customHeight="1">
      <c r="A132" s="12" t="s">
        <v>76</v>
      </c>
      <c r="B132" s="38" t="s">
        <v>45</v>
      </c>
      <c r="C132" s="11">
        <v>4230</v>
      </c>
      <c r="D132" s="12">
        <f>C132/C10*100</f>
        <v>0.0016713465621612251</v>
      </c>
    </row>
    <row r="133" spans="1:4" s="5" customFormat="1" ht="18" customHeight="1">
      <c r="A133" s="12" t="s">
        <v>75</v>
      </c>
      <c r="B133" s="38" t="s">
        <v>20</v>
      </c>
      <c r="C133" s="11">
        <v>281467</v>
      </c>
      <c r="D133" s="12">
        <f>C133/C10*100</f>
        <v>0.11121250657490155</v>
      </c>
    </row>
    <row r="134" spans="1:4" s="5" customFormat="1" ht="18" customHeight="1">
      <c r="A134" s="12" t="s">
        <v>125</v>
      </c>
      <c r="B134" s="38" t="s">
        <v>126</v>
      </c>
      <c r="C134" s="11">
        <v>18145840</v>
      </c>
      <c r="D134" s="12">
        <f>C134/C10*100</f>
        <v>7.169736950715755</v>
      </c>
    </row>
    <row r="135" spans="1:4" s="5" customFormat="1" ht="18" customHeight="1">
      <c r="A135" s="12" t="s">
        <v>77</v>
      </c>
      <c r="B135" s="38" t="s">
        <v>35</v>
      </c>
      <c r="C135" s="11">
        <v>204984</v>
      </c>
      <c r="D135" s="12">
        <f>C135/C10*100</f>
        <v>0.08099274319102992</v>
      </c>
    </row>
    <row r="136" spans="1:4" s="5" customFormat="1" ht="18" customHeight="1">
      <c r="A136" s="12" t="s">
        <v>78</v>
      </c>
      <c r="B136" s="38" t="s">
        <v>11</v>
      </c>
      <c r="C136" s="11">
        <v>2085300</v>
      </c>
      <c r="D136" s="12">
        <f>C136/C10*100</f>
        <v>0.8239382945803316</v>
      </c>
    </row>
    <row r="137" spans="1:4" s="5" customFormat="1" ht="18" customHeight="1">
      <c r="A137" s="12" t="s">
        <v>79</v>
      </c>
      <c r="B137" s="38" t="s">
        <v>19</v>
      </c>
      <c r="C137" s="11">
        <v>97185</v>
      </c>
      <c r="D137" s="12">
        <f>C137/C10*100</f>
        <v>0.038399483603697084</v>
      </c>
    </row>
    <row r="138" spans="1:4" s="5" customFormat="1" ht="16.5" customHeight="1">
      <c r="A138" s="31"/>
      <c r="B138" s="38"/>
      <c r="C138" s="35"/>
      <c r="D138" s="31"/>
    </row>
    <row r="139" spans="1:4" s="5" customFormat="1" ht="18" customHeight="1">
      <c r="A139" s="12"/>
      <c r="B139" s="47" t="s">
        <v>396</v>
      </c>
      <c r="C139" s="8">
        <f>C140</f>
        <v>2890319</v>
      </c>
      <c r="D139" s="9">
        <f>C139/C10*100</f>
        <v>1.1420153012291419</v>
      </c>
    </row>
    <row r="140" spans="1:4" s="5" customFormat="1" ht="18" customHeight="1">
      <c r="A140" s="12"/>
      <c r="B140" s="47" t="s">
        <v>295</v>
      </c>
      <c r="C140" s="8">
        <f>SUM(C141:C142)</f>
        <v>2890319</v>
      </c>
      <c r="D140" s="9">
        <f>C140/C10*100</f>
        <v>1.1420153012291419</v>
      </c>
    </row>
    <row r="141" spans="1:4" s="5" customFormat="1" ht="18" customHeight="1">
      <c r="A141" s="12" t="s">
        <v>128</v>
      </c>
      <c r="B141" s="38" t="s">
        <v>11</v>
      </c>
      <c r="C141" s="11">
        <v>1691733</v>
      </c>
      <c r="D141" s="12">
        <f>C141/C10*100</f>
        <v>0.6684331285212046</v>
      </c>
    </row>
    <row r="142" spans="1:4" s="5" customFormat="1" ht="18" customHeight="1">
      <c r="A142" s="12" t="s">
        <v>136</v>
      </c>
      <c r="B142" s="38" t="s">
        <v>18</v>
      </c>
      <c r="C142" s="11">
        <v>1198586</v>
      </c>
      <c r="D142" s="12">
        <f>C142/C10*100</f>
        <v>0.4735821727079372</v>
      </c>
    </row>
    <row r="143" spans="1:4" s="5" customFormat="1" ht="18" customHeight="1">
      <c r="A143" s="12"/>
      <c r="B143" s="38"/>
      <c r="C143" s="11"/>
      <c r="D143" s="12"/>
    </row>
    <row r="144" spans="1:4" s="5" customFormat="1" ht="18" customHeight="1">
      <c r="A144" s="12"/>
      <c r="B144" s="47" t="s">
        <v>397</v>
      </c>
      <c r="C144" s="8">
        <f>C145</f>
        <v>2394859</v>
      </c>
      <c r="D144" s="9">
        <f>C144/C10*100</f>
        <v>0.9462504388914584</v>
      </c>
    </row>
    <row r="145" spans="1:4" s="5" customFormat="1" ht="18" customHeight="1">
      <c r="A145" s="12"/>
      <c r="B145" s="39" t="s">
        <v>296</v>
      </c>
      <c r="C145" s="8">
        <f>SUM(C146:C149)</f>
        <v>2394859</v>
      </c>
      <c r="D145" s="9">
        <f>C145/C10*100</f>
        <v>0.9462504388914584</v>
      </c>
    </row>
    <row r="146" spans="1:4" s="5" customFormat="1" ht="18" customHeight="1">
      <c r="A146" s="12" t="s">
        <v>415</v>
      </c>
      <c r="B146" s="48" t="s">
        <v>354</v>
      </c>
      <c r="C146" s="18">
        <v>635000</v>
      </c>
      <c r="D146" s="17">
        <f>C146/C10*100</f>
        <v>0.2508995430194747</v>
      </c>
    </row>
    <row r="147" spans="1:4" s="5" customFormat="1" ht="18" customHeight="1">
      <c r="A147" s="12" t="s">
        <v>356</v>
      </c>
      <c r="B147" s="38" t="s">
        <v>357</v>
      </c>
      <c r="C147" s="11">
        <v>600000</v>
      </c>
      <c r="D147" s="12">
        <f>C147/C10*100</f>
        <v>0.23707043434910996</v>
      </c>
    </row>
    <row r="148" spans="1:4" s="5" customFormat="1" ht="18" customHeight="1">
      <c r="A148" s="12" t="s">
        <v>379</v>
      </c>
      <c r="B148" s="38" t="s">
        <v>312</v>
      </c>
      <c r="C148" s="11">
        <v>270000</v>
      </c>
      <c r="D148" s="12">
        <f>C148/C10*100</f>
        <v>0.10668169545709946</v>
      </c>
    </row>
    <row r="149" spans="1:4" s="5" customFormat="1" ht="18" customHeight="1">
      <c r="A149" s="31" t="s">
        <v>325</v>
      </c>
      <c r="B149" s="38" t="s">
        <v>418</v>
      </c>
      <c r="C149" s="11">
        <v>889859</v>
      </c>
      <c r="D149" s="12">
        <f>C149/C10*100</f>
        <v>0.3515987660657744</v>
      </c>
    </row>
    <row r="150" spans="1:4" s="5" customFormat="1" ht="18" customHeight="1">
      <c r="A150" s="31"/>
      <c r="B150" s="38"/>
      <c r="C150" s="11"/>
      <c r="D150" s="12"/>
    </row>
    <row r="151" spans="1:4" s="5" customFormat="1" ht="18" customHeight="1">
      <c r="A151" s="12"/>
      <c r="B151" s="49" t="s">
        <v>398</v>
      </c>
      <c r="C151" s="15">
        <f>C152</f>
        <v>16703791</v>
      </c>
      <c r="D151" s="13">
        <f>C151/C10*100</f>
        <v>6.599958312744588</v>
      </c>
    </row>
    <row r="152" spans="1:4" s="5" customFormat="1" ht="18" customHeight="1">
      <c r="A152" s="12"/>
      <c r="B152" s="39" t="s">
        <v>296</v>
      </c>
      <c r="C152" s="15">
        <f>SUM(C153:C160)</f>
        <v>16703791</v>
      </c>
      <c r="D152" s="13">
        <f>C152/C10*100</f>
        <v>6.599958312744588</v>
      </c>
    </row>
    <row r="153" spans="1:4" s="5" customFormat="1" ht="18" customHeight="1">
      <c r="A153" s="12" t="s">
        <v>358</v>
      </c>
      <c r="B153" s="50" t="s">
        <v>380</v>
      </c>
      <c r="C153" s="11">
        <v>4740000</v>
      </c>
      <c r="D153" s="12">
        <f>C153/C10*100</f>
        <v>1.8728564313579685</v>
      </c>
    </row>
    <row r="154" spans="1:4" s="5" customFormat="1" ht="27" customHeight="1">
      <c r="A154" s="12" t="s">
        <v>358</v>
      </c>
      <c r="B154" s="50" t="s">
        <v>381</v>
      </c>
      <c r="C154" s="11">
        <v>1275000</v>
      </c>
      <c r="D154" s="12">
        <f>C154/C10*100</f>
        <v>0.5037746729918586</v>
      </c>
    </row>
    <row r="155" spans="1:4" s="5" customFormat="1" ht="18" customHeight="1">
      <c r="A155" s="12" t="s">
        <v>432</v>
      </c>
      <c r="B155" s="50" t="s">
        <v>359</v>
      </c>
      <c r="C155" s="11">
        <v>2034184</v>
      </c>
      <c r="D155" s="12">
        <f>C155/C10*100</f>
        <v>0.8037414740433497</v>
      </c>
    </row>
    <row r="156" spans="1:4" s="5" customFormat="1" ht="18" customHeight="1">
      <c r="A156" s="12" t="s">
        <v>427</v>
      </c>
      <c r="B156" s="50" t="s">
        <v>360</v>
      </c>
      <c r="C156" s="56">
        <v>2179000</v>
      </c>
      <c r="D156" s="12">
        <f>C156/C10*100</f>
        <v>0.8609607940778509</v>
      </c>
    </row>
    <row r="157" spans="1:4" s="5" customFormat="1" ht="18" customHeight="1">
      <c r="A157" s="12" t="s">
        <v>433</v>
      </c>
      <c r="B157" s="50" t="s">
        <v>361</v>
      </c>
      <c r="C157" s="11">
        <v>1487000</v>
      </c>
      <c r="D157" s="12">
        <f>C157/C10*100</f>
        <v>0.5875395597952108</v>
      </c>
    </row>
    <row r="158" spans="1:4" s="5" customFormat="1" ht="24" customHeight="1">
      <c r="A158" s="12" t="s">
        <v>427</v>
      </c>
      <c r="B158" s="50" t="s">
        <v>362</v>
      </c>
      <c r="C158" s="11">
        <v>1500000</v>
      </c>
      <c r="D158" s="12">
        <f>C158/C10*100</f>
        <v>0.5926760858727749</v>
      </c>
    </row>
    <row r="159" spans="1:4" s="5" customFormat="1" ht="25.5" customHeight="1">
      <c r="A159" s="12" t="s">
        <v>427</v>
      </c>
      <c r="B159" s="50" t="s">
        <v>421</v>
      </c>
      <c r="C159" s="11">
        <v>1800000</v>
      </c>
      <c r="D159" s="12">
        <f>C159/C10*100</f>
        <v>0.7112113030473298</v>
      </c>
    </row>
    <row r="160" spans="1:4" s="5" customFormat="1" ht="27" customHeight="1">
      <c r="A160" s="12" t="s">
        <v>427</v>
      </c>
      <c r="B160" s="50" t="s">
        <v>300</v>
      </c>
      <c r="C160" s="11">
        <v>1688607</v>
      </c>
      <c r="D160" s="12">
        <f>C160/C10*100</f>
        <v>0.6671979915582459</v>
      </c>
    </row>
    <row r="161" spans="1:4" s="5" customFormat="1" ht="18" customHeight="1">
      <c r="A161" s="25"/>
      <c r="B161" s="52"/>
      <c r="C161" s="27"/>
      <c r="D161" s="28"/>
    </row>
    <row r="162" spans="1:4" s="5" customFormat="1" ht="21" customHeight="1">
      <c r="A162" s="57" t="s">
        <v>99</v>
      </c>
      <c r="B162" s="58"/>
      <c r="C162" s="58"/>
      <c r="D162" s="59"/>
    </row>
    <row r="163" spans="1:4" s="5" customFormat="1" ht="24" customHeight="1">
      <c r="A163" s="12"/>
      <c r="B163" s="53" t="s">
        <v>428</v>
      </c>
      <c r="C163" s="8">
        <f>SUM(C164:C165)</f>
        <v>76462482</v>
      </c>
      <c r="D163" s="9">
        <f>C163/C10*100</f>
        <v>30.211656365251667</v>
      </c>
    </row>
    <row r="164" spans="1:4" s="5" customFormat="1" ht="18" customHeight="1">
      <c r="A164" s="12"/>
      <c r="B164" s="53" t="s">
        <v>296</v>
      </c>
      <c r="C164" s="8">
        <f>C234+C263</f>
        <v>8547026</v>
      </c>
      <c r="D164" s="9">
        <f>C164/C10*100</f>
        <v>3.377078610355226</v>
      </c>
    </row>
    <row r="165" spans="1:4" s="5" customFormat="1" ht="18" customHeight="1">
      <c r="A165" s="12"/>
      <c r="B165" s="53" t="s">
        <v>375</v>
      </c>
      <c r="C165" s="8">
        <f>C168+C229+C235</f>
        <v>67915456</v>
      </c>
      <c r="D165" s="9">
        <f>C165/C10*100</f>
        <v>26.834577754896443</v>
      </c>
    </row>
    <row r="166" spans="1:4" s="5" customFormat="1" ht="18" customHeight="1">
      <c r="A166" s="12"/>
      <c r="B166" s="53"/>
      <c r="C166" s="8"/>
      <c r="D166" s="9"/>
    </row>
    <row r="167" spans="1:5" s="5" customFormat="1" ht="18" customHeight="1">
      <c r="A167" s="12"/>
      <c r="B167" s="53" t="s">
        <v>399</v>
      </c>
      <c r="C167" s="8">
        <f>SUM(C168:C168)</f>
        <v>17935484</v>
      </c>
      <c r="D167" s="9">
        <f>C167/C10*100</f>
        <v>7.086621636902519</v>
      </c>
      <c r="E167" s="33"/>
    </row>
    <row r="168" spans="1:4" s="5" customFormat="1" ht="18" customHeight="1">
      <c r="A168" s="12"/>
      <c r="B168" s="53" t="s">
        <v>375</v>
      </c>
      <c r="C168" s="8">
        <f>C170+C178+C182+C187+C224</f>
        <v>17935484</v>
      </c>
      <c r="D168" s="9">
        <f>C168/C10*100</f>
        <v>7.086621636902519</v>
      </c>
    </row>
    <row r="169" spans="1:4" s="5" customFormat="1" ht="18" customHeight="1">
      <c r="A169" s="10"/>
      <c r="B169" s="40" t="s">
        <v>376</v>
      </c>
      <c r="C169" s="8">
        <f>SUM(C171:C175)</f>
        <v>1405250</v>
      </c>
      <c r="D169" s="9">
        <f>C169/C10*100</f>
        <v>0.5552387131151446</v>
      </c>
    </row>
    <row r="170" spans="1:4" s="5" customFormat="1" ht="18" customHeight="1">
      <c r="A170" s="10"/>
      <c r="B170" s="40" t="s">
        <v>375</v>
      </c>
      <c r="C170" s="8">
        <f>SUM(C171:C175)</f>
        <v>1405250</v>
      </c>
      <c r="D170" s="9">
        <f>C170/C10*100</f>
        <v>0.5552387131151446</v>
      </c>
    </row>
    <row r="171" spans="1:4" s="5" customFormat="1" ht="18" customHeight="1">
      <c r="A171" s="10" t="s">
        <v>313</v>
      </c>
      <c r="B171" s="45" t="s">
        <v>417</v>
      </c>
      <c r="C171" s="18">
        <v>2000</v>
      </c>
      <c r="D171" s="17">
        <f>C171/C10*100</f>
        <v>0.0007902347811636998</v>
      </c>
    </row>
    <row r="172" spans="1:4" s="5" customFormat="1" ht="18" customHeight="1">
      <c r="A172" s="10" t="s">
        <v>58</v>
      </c>
      <c r="B172" s="37" t="s">
        <v>39</v>
      </c>
      <c r="C172" s="11">
        <v>15000</v>
      </c>
      <c r="D172" s="12">
        <f>C172/C10*100</f>
        <v>0.005926760858727748</v>
      </c>
    </row>
    <row r="173" spans="1:4" s="5" customFormat="1" ht="18" customHeight="1">
      <c r="A173" s="10" t="s">
        <v>83</v>
      </c>
      <c r="B173" s="37" t="s">
        <v>41</v>
      </c>
      <c r="C173" s="11">
        <v>6650</v>
      </c>
      <c r="D173" s="12">
        <f>C173/C10*100</f>
        <v>0.002627530647369302</v>
      </c>
    </row>
    <row r="174" spans="1:4" s="5" customFormat="1" ht="18" customHeight="1">
      <c r="A174" s="10" t="s">
        <v>84</v>
      </c>
      <c r="B174" s="37" t="s">
        <v>21</v>
      </c>
      <c r="C174" s="11">
        <v>1380000</v>
      </c>
      <c r="D174" s="12">
        <f>C174/C10*100</f>
        <v>0.5452619990029528</v>
      </c>
    </row>
    <row r="175" spans="1:4" s="5" customFormat="1" ht="18" customHeight="1">
      <c r="A175" s="10" t="s">
        <v>85</v>
      </c>
      <c r="B175" s="37" t="s">
        <v>139</v>
      </c>
      <c r="C175" s="11">
        <v>1600</v>
      </c>
      <c r="D175" s="12">
        <f>C175/C10*100</f>
        <v>0.0006321878249309599</v>
      </c>
    </row>
    <row r="176" spans="1:4" s="5" customFormat="1" ht="18" customHeight="1">
      <c r="A176" s="10"/>
      <c r="B176" s="37"/>
      <c r="C176" s="11"/>
      <c r="D176" s="12"/>
    </row>
    <row r="177" spans="1:4" s="5" customFormat="1" ht="18" customHeight="1">
      <c r="A177" s="10"/>
      <c r="B177" s="40" t="s">
        <v>400</v>
      </c>
      <c r="C177" s="8">
        <f>C178</f>
        <v>15273</v>
      </c>
      <c r="D177" s="9">
        <f>C177/C10*100</f>
        <v>0.006034627906356594</v>
      </c>
    </row>
    <row r="178" spans="1:4" s="5" customFormat="1" ht="18" customHeight="1">
      <c r="A178" s="10"/>
      <c r="B178" s="40" t="s">
        <v>295</v>
      </c>
      <c r="C178" s="8">
        <f>C179</f>
        <v>15273</v>
      </c>
      <c r="D178" s="9">
        <f>C178/C10*100</f>
        <v>0.006034627906356594</v>
      </c>
    </row>
    <row r="179" spans="1:4" s="5" customFormat="1" ht="18" customHeight="1">
      <c r="A179" s="10" t="s">
        <v>65</v>
      </c>
      <c r="B179" s="37" t="s">
        <v>46</v>
      </c>
      <c r="C179" s="11">
        <v>15273</v>
      </c>
      <c r="D179" s="17">
        <f>C179/C10*100</f>
        <v>0.006034627906356594</v>
      </c>
    </row>
    <row r="180" spans="1:4" s="5" customFormat="1" ht="18" customHeight="1">
      <c r="A180" s="10"/>
      <c r="B180" s="37"/>
      <c r="C180" s="18"/>
      <c r="D180" s="17"/>
    </row>
    <row r="181" spans="1:4" s="5" customFormat="1" ht="18" customHeight="1">
      <c r="A181" s="10"/>
      <c r="B181" s="40" t="s">
        <v>401</v>
      </c>
      <c r="C181" s="8">
        <f>SUM(C183:C184)</f>
        <v>12885984</v>
      </c>
      <c r="D181" s="13">
        <f>C181/C10*100</f>
        <v>5.091476373159469</v>
      </c>
    </row>
    <row r="182" spans="1:4" s="5" customFormat="1" ht="18" customHeight="1">
      <c r="A182" s="10"/>
      <c r="B182" s="40" t="s">
        <v>295</v>
      </c>
      <c r="C182" s="8">
        <f>C183+C184</f>
        <v>12885984</v>
      </c>
      <c r="D182" s="13">
        <f>C182/C10*100</f>
        <v>5.091476373159469</v>
      </c>
    </row>
    <row r="183" spans="1:4" s="5" customFormat="1" ht="18" customHeight="1">
      <c r="A183" s="10" t="s">
        <v>104</v>
      </c>
      <c r="B183" s="37" t="s">
        <v>227</v>
      </c>
      <c r="C183" s="11">
        <v>12165984</v>
      </c>
      <c r="D183" s="12">
        <f>C183/C10*100</f>
        <v>4.806991851940537</v>
      </c>
    </row>
    <row r="184" spans="1:4" s="5" customFormat="1" ht="18" customHeight="1">
      <c r="A184" s="10" t="s">
        <v>105</v>
      </c>
      <c r="B184" s="37" t="s">
        <v>307</v>
      </c>
      <c r="C184" s="11">
        <v>720000</v>
      </c>
      <c r="D184" s="12">
        <f>C184/C10*100</f>
        <v>0.2844845212189319</v>
      </c>
    </row>
    <row r="185" spans="1:4" s="5" customFormat="1" ht="18" customHeight="1">
      <c r="A185" s="10"/>
      <c r="B185" s="37"/>
      <c r="C185" s="11"/>
      <c r="D185" s="12"/>
    </row>
    <row r="186" spans="1:4" s="5" customFormat="1" ht="18" customHeight="1">
      <c r="A186" s="19"/>
      <c r="B186" s="54" t="s">
        <v>402</v>
      </c>
      <c r="C186" s="15">
        <f>SUM(C188:C221)</f>
        <v>3298177</v>
      </c>
      <c r="D186" s="13">
        <f>C186/C10*100</f>
        <v>1.303167089917074</v>
      </c>
    </row>
    <row r="187" spans="1:4" s="5" customFormat="1" ht="18" customHeight="1">
      <c r="A187" s="19"/>
      <c r="B187" s="54" t="s">
        <v>295</v>
      </c>
      <c r="C187" s="15">
        <f>SUM(C188:C221)</f>
        <v>3298177</v>
      </c>
      <c r="D187" s="13">
        <f>C187/C10*100</f>
        <v>1.303167089917074</v>
      </c>
    </row>
    <row r="188" spans="1:4" s="5" customFormat="1" ht="18" customHeight="1">
      <c r="A188" s="20" t="s">
        <v>174</v>
      </c>
      <c r="B188" s="45" t="s">
        <v>264</v>
      </c>
      <c r="C188" s="18">
        <v>400000</v>
      </c>
      <c r="D188" s="12">
        <f>C188/C10*100</f>
        <v>0.15804695623273995</v>
      </c>
    </row>
    <row r="189" spans="1:4" s="5" customFormat="1" ht="18" customHeight="1">
      <c r="A189" s="20" t="s">
        <v>431</v>
      </c>
      <c r="B189" s="45" t="s">
        <v>430</v>
      </c>
      <c r="C189" s="18">
        <v>52736</v>
      </c>
      <c r="D189" s="12">
        <f>C189/C10*100</f>
        <v>0.020836910709724436</v>
      </c>
    </row>
    <row r="190" spans="1:4" s="5" customFormat="1" ht="18" customHeight="1">
      <c r="A190" s="20" t="s">
        <v>62</v>
      </c>
      <c r="B190" s="37" t="s">
        <v>363</v>
      </c>
      <c r="C190" s="18">
        <v>520</v>
      </c>
      <c r="D190" s="12">
        <f>C190/C10*100</f>
        <v>0.00020546104310256193</v>
      </c>
    </row>
    <row r="191" spans="1:4" s="5" customFormat="1" ht="18" customHeight="1">
      <c r="A191" s="10" t="s">
        <v>159</v>
      </c>
      <c r="B191" s="37" t="s">
        <v>265</v>
      </c>
      <c r="C191" s="11">
        <v>2006</v>
      </c>
      <c r="D191" s="12">
        <f>C191/C10*100</f>
        <v>0.0007926054855071909</v>
      </c>
    </row>
    <row r="192" spans="1:4" s="5" customFormat="1" ht="18" customHeight="1">
      <c r="A192" s="10" t="s">
        <v>160</v>
      </c>
      <c r="B192" s="37" t="s">
        <v>266</v>
      </c>
      <c r="C192" s="11">
        <v>172059</v>
      </c>
      <c r="D192" s="12">
        <f>C192/C10*100</f>
        <v>0.06798350310612251</v>
      </c>
    </row>
    <row r="193" spans="1:4" s="5" customFormat="1" ht="18" customHeight="1">
      <c r="A193" s="10" t="s">
        <v>161</v>
      </c>
      <c r="B193" s="37" t="s">
        <v>267</v>
      </c>
      <c r="C193" s="11">
        <v>4850</v>
      </c>
      <c r="D193" s="12">
        <f>C193/C10*100</f>
        <v>0.001916319344321972</v>
      </c>
    </row>
    <row r="194" spans="1:4" s="5" customFormat="1" ht="18" customHeight="1">
      <c r="A194" s="10" t="s">
        <v>205</v>
      </c>
      <c r="B194" s="37" t="s">
        <v>268</v>
      </c>
      <c r="C194" s="11">
        <v>3100</v>
      </c>
      <c r="D194" s="12">
        <f>C194/C10*100</f>
        <v>0.0012248639108037346</v>
      </c>
    </row>
    <row r="195" spans="1:4" s="5" customFormat="1" ht="18" customHeight="1">
      <c r="A195" s="10" t="s">
        <v>162</v>
      </c>
      <c r="B195" s="37" t="s">
        <v>269</v>
      </c>
      <c r="C195" s="11">
        <v>7985</v>
      </c>
      <c r="D195" s="12">
        <f>C195/C10*100</f>
        <v>0.003155012363796072</v>
      </c>
    </row>
    <row r="196" spans="1:4" s="5" customFormat="1" ht="18" customHeight="1">
      <c r="A196" s="10" t="s">
        <v>163</v>
      </c>
      <c r="B196" s="37" t="s">
        <v>270</v>
      </c>
      <c r="C196" s="11">
        <v>2288</v>
      </c>
      <c r="D196" s="12">
        <f>C196/C10*100</f>
        <v>0.0009040285896512726</v>
      </c>
    </row>
    <row r="197" spans="1:4" s="5" customFormat="1" ht="18" customHeight="1">
      <c r="A197" s="10" t="s">
        <v>164</v>
      </c>
      <c r="B197" s="37" t="s">
        <v>271</v>
      </c>
      <c r="C197" s="11">
        <v>247530</v>
      </c>
      <c r="D197" s="12">
        <f>C197/C10*100</f>
        <v>0.09780340769072532</v>
      </c>
    </row>
    <row r="198" spans="1:4" s="5" customFormat="1" ht="18" customHeight="1">
      <c r="A198" s="10" t="s">
        <v>165</v>
      </c>
      <c r="B198" s="37" t="s">
        <v>272</v>
      </c>
      <c r="C198" s="11">
        <v>3500</v>
      </c>
      <c r="D198" s="12">
        <f>C198/C10*100</f>
        <v>0.0013829108670364747</v>
      </c>
    </row>
    <row r="199" spans="1:4" s="5" customFormat="1" ht="18" customHeight="1">
      <c r="A199" s="10" t="s">
        <v>187</v>
      </c>
      <c r="B199" s="37" t="s">
        <v>273</v>
      </c>
      <c r="C199" s="11">
        <v>1000</v>
      </c>
      <c r="D199" s="12">
        <f>C199/C10*100</f>
        <v>0.0003951173905818499</v>
      </c>
    </row>
    <row r="200" spans="1:4" s="5" customFormat="1" ht="18" customHeight="1">
      <c r="A200" s="10" t="s">
        <v>166</v>
      </c>
      <c r="B200" s="37" t="s">
        <v>274</v>
      </c>
      <c r="C200" s="11">
        <v>3000</v>
      </c>
      <c r="D200" s="12">
        <f>C200/C10*100</f>
        <v>0.0011853521717455496</v>
      </c>
    </row>
    <row r="201" spans="1:4" s="5" customFormat="1" ht="18" customHeight="1">
      <c r="A201" s="10" t="s">
        <v>167</v>
      </c>
      <c r="B201" s="37" t="s">
        <v>275</v>
      </c>
      <c r="C201" s="11">
        <v>147189</v>
      </c>
      <c r="D201" s="12">
        <f>C201/C10*100</f>
        <v>0.05815693360235191</v>
      </c>
    </row>
    <row r="202" spans="1:4" s="5" customFormat="1" ht="18" customHeight="1">
      <c r="A202" s="10" t="s">
        <v>188</v>
      </c>
      <c r="B202" s="37" t="s">
        <v>276</v>
      </c>
      <c r="C202" s="11">
        <v>6465</v>
      </c>
      <c r="D202" s="12">
        <f>C202/C10*100</f>
        <v>0.0025544339301116596</v>
      </c>
    </row>
    <row r="203" spans="1:4" s="5" customFormat="1" ht="18" customHeight="1">
      <c r="A203" s="10" t="s">
        <v>168</v>
      </c>
      <c r="B203" s="37" t="s">
        <v>293</v>
      </c>
      <c r="C203" s="11">
        <v>2813</v>
      </c>
      <c r="D203" s="12">
        <f>C203/C10*100</f>
        <v>0.0011114652197067437</v>
      </c>
    </row>
    <row r="204" spans="1:4" s="5" customFormat="1" ht="18" customHeight="1">
      <c r="A204" s="10" t="s">
        <v>342</v>
      </c>
      <c r="B204" s="37" t="s">
        <v>365</v>
      </c>
      <c r="C204" s="11">
        <v>27300</v>
      </c>
      <c r="D204" s="12">
        <f>C204/C10*100</f>
        <v>0.010786704762884503</v>
      </c>
    </row>
    <row r="205" spans="1:4" s="5" customFormat="1" ht="18" customHeight="1">
      <c r="A205" s="10" t="s">
        <v>344</v>
      </c>
      <c r="B205" s="37" t="s">
        <v>366</v>
      </c>
      <c r="C205" s="11">
        <v>67000</v>
      </c>
      <c r="D205" s="12">
        <f>C205/C10*100</f>
        <v>0.026472865168983947</v>
      </c>
    </row>
    <row r="206" spans="1:4" s="5" customFormat="1" ht="18" customHeight="1">
      <c r="A206" s="10" t="s">
        <v>367</v>
      </c>
      <c r="B206" s="37" t="s">
        <v>368</v>
      </c>
      <c r="C206" s="11">
        <v>5736</v>
      </c>
      <c r="D206" s="12">
        <f>C206/C10*100</f>
        <v>0.002266393352377491</v>
      </c>
    </row>
    <row r="207" spans="1:4" s="5" customFormat="1" ht="18" customHeight="1">
      <c r="A207" s="10" t="s">
        <v>189</v>
      </c>
      <c r="B207" s="45" t="s">
        <v>277</v>
      </c>
      <c r="C207" s="11">
        <v>7100</v>
      </c>
      <c r="D207" s="12">
        <f>C207/C10*100</f>
        <v>0.0028053334731311342</v>
      </c>
    </row>
    <row r="208" spans="1:4" s="5" customFormat="1" ht="18" customHeight="1">
      <c r="A208" s="10" t="s">
        <v>138</v>
      </c>
      <c r="B208" s="37" t="s">
        <v>279</v>
      </c>
      <c r="C208" s="11">
        <v>3500</v>
      </c>
      <c r="D208" s="12">
        <f>C208/C10*100</f>
        <v>0.0013829108670364747</v>
      </c>
    </row>
    <row r="209" spans="1:4" s="5" customFormat="1" ht="18" customHeight="1">
      <c r="A209" s="10" t="s">
        <v>319</v>
      </c>
      <c r="B209" s="37" t="s">
        <v>186</v>
      </c>
      <c r="C209" s="11">
        <v>16500</v>
      </c>
      <c r="D209" s="12">
        <f>C209/C10*100</f>
        <v>0.0065194369446005245</v>
      </c>
    </row>
    <row r="210" spans="1:4" s="5" customFormat="1" ht="18" customHeight="1">
      <c r="A210" s="10" t="s">
        <v>82</v>
      </c>
      <c r="B210" s="37" t="s">
        <v>245</v>
      </c>
      <c r="C210" s="11">
        <v>1838800</v>
      </c>
      <c r="D210" s="12">
        <f>C210/C10*100</f>
        <v>0.7265418578019056</v>
      </c>
    </row>
    <row r="211" spans="1:4" s="5" customFormat="1" ht="18" customHeight="1">
      <c r="A211" s="10" t="s">
        <v>100</v>
      </c>
      <c r="B211" s="37" t="s">
        <v>280</v>
      </c>
      <c r="C211" s="11">
        <v>45600</v>
      </c>
      <c r="D211" s="12">
        <f>C211/C10*100</f>
        <v>0.018017353010532356</v>
      </c>
    </row>
    <row r="212" spans="1:4" s="5" customFormat="1" ht="18" customHeight="1">
      <c r="A212" s="10" t="s">
        <v>329</v>
      </c>
      <c r="B212" s="37" t="s">
        <v>186</v>
      </c>
      <c r="C212" s="11">
        <v>3000</v>
      </c>
      <c r="D212" s="12">
        <f>C212/C10*100</f>
        <v>0.0011853521717455496</v>
      </c>
    </row>
    <row r="213" spans="1:4" s="5" customFormat="1" ht="18" customHeight="1">
      <c r="A213" s="10" t="s">
        <v>153</v>
      </c>
      <c r="B213" s="37" t="s">
        <v>254</v>
      </c>
      <c r="C213" s="11">
        <v>16000</v>
      </c>
      <c r="D213" s="12">
        <f>C213/C10*100</f>
        <v>0.0063218782493095985</v>
      </c>
    </row>
    <row r="214" spans="1:4" s="5" customFormat="1" ht="18" customHeight="1">
      <c r="A214" s="10" t="s">
        <v>154</v>
      </c>
      <c r="B214" s="37" t="s">
        <v>255</v>
      </c>
      <c r="C214" s="11">
        <v>20000</v>
      </c>
      <c r="D214" s="12">
        <f>C214/C10*100</f>
        <v>0.007902347811637</v>
      </c>
    </row>
    <row r="215" spans="1:4" s="5" customFormat="1" ht="18" customHeight="1">
      <c r="A215" s="10" t="s">
        <v>228</v>
      </c>
      <c r="B215" s="45" t="s">
        <v>281</v>
      </c>
      <c r="C215" s="11">
        <v>100</v>
      </c>
      <c r="D215" s="12">
        <f>C215/C10*100</f>
        <v>3.9511739058184994E-05</v>
      </c>
    </row>
    <row r="216" spans="1:4" s="5" customFormat="1" ht="18" customHeight="1">
      <c r="A216" s="10" t="s">
        <v>229</v>
      </c>
      <c r="B216" s="45" t="s">
        <v>282</v>
      </c>
      <c r="C216" s="11">
        <v>7000</v>
      </c>
      <c r="D216" s="12">
        <f>C216/C10*100</f>
        <v>0.0027658217340729495</v>
      </c>
    </row>
    <row r="217" spans="1:4" s="5" customFormat="1" ht="18" customHeight="1">
      <c r="A217" s="10" t="s">
        <v>169</v>
      </c>
      <c r="B217" s="37" t="s">
        <v>283</v>
      </c>
      <c r="C217" s="11">
        <v>60000</v>
      </c>
      <c r="D217" s="12">
        <f>C217/C10*100</f>
        <v>0.023707043434910993</v>
      </c>
    </row>
    <row r="218" spans="1:4" s="5" customFormat="1" ht="18" customHeight="1">
      <c r="A218" s="10" t="s">
        <v>191</v>
      </c>
      <c r="B218" s="37" t="s">
        <v>284</v>
      </c>
      <c r="C218" s="11">
        <v>12000</v>
      </c>
      <c r="D218" s="12">
        <f>C218/C10*100</f>
        <v>0.0047414086869821985</v>
      </c>
    </row>
    <row r="219" spans="1:4" s="5" customFormat="1" ht="18" customHeight="1">
      <c r="A219" s="10" t="s">
        <v>170</v>
      </c>
      <c r="B219" s="37" t="s">
        <v>285</v>
      </c>
      <c r="C219" s="11">
        <v>30000</v>
      </c>
      <c r="D219" s="12">
        <f>C219/C10*100</f>
        <v>0.011853521717455497</v>
      </c>
    </row>
    <row r="220" spans="1:4" s="5" customFormat="1" ht="18" customHeight="1">
      <c r="A220" s="10" t="s">
        <v>171</v>
      </c>
      <c r="B220" s="37" t="s">
        <v>286</v>
      </c>
      <c r="C220" s="11">
        <v>81000</v>
      </c>
      <c r="D220" s="12">
        <f>C220/C10*100</f>
        <v>0.03200450863712984</v>
      </c>
    </row>
    <row r="221" spans="1:4" s="5" customFormat="1" ht="18" customHeight="1">
      <c r="A221" s="10" t="s">
        <v>172</v>
      </c>
      <c r="B221" s="37" t="s">
        <v>287</v>
      </c>
      <c r="C221" s="11">
        <v>500</v>
      </c>
      <c r="D221" s="12">
        <f>C221/C10*100</f>
        <v>0.00019755869529092495</v>
      </c>
    </row>
    <row r="222" spans="1:4" s="5" customFormat="1" ht="18" customHeight="1">
      <c r="A222" s="10"/>
      <c r="B222" s="37"/>
      <c r="C222" s="11"/>
      <c r="D222" s="12"/>
    </row>
    <row r="223" spans="1:4" s="5" customFormat="1" ht="18" customHeight="1">
      <c r="A223" s="10"/>
      <c r="B223" s="46" t="s">
        <v>403</v>
      </c>
      <c r="C223" s="8">
        <f>SUM(C225:C226)</f>
        <v>330800</v>
      </c>
      <c r="D223" s="9">
        <f>C223/C10*100</f>
        <v>0.13070483280447595</v>
      </c>
    </row>
    <row r="224" spans="1:4" s="5" customFormat="1" ht="18" customHeight="1">
      <c r="A224" s="10"/>
      <c r="B224" s="46" t="s">
        <v>295</v>
      </c>
      <c r="C224" s="8">
        <f>SUM(C225:C226)</f>
        <v>330800</v>
      </c>
      <c r="D224" s="9">
        <f>C224/C10*100</f>
        <v>0.13070483280447595</v>
      </c>
    </row>
    <row r="225" spans="1:4" s="5" customFormat="1" ht="18" customHeight="1">
      <c r="A225" s="10" t="s">
        <v>131</v>
      </c>
      <c r="B225" s="14" t="s">
        <v>102</v>
      </c>
      <c r="C225" s="11">
        <v>330000</v>
      </c>
      <c r="D225" s="12">
        <f>C225/C10*100</f>
        <v>0.13038873889201047</v>
      </c>
    </row>
    <row r="226" spans="1:4" s="5" customFormat="1" ht="18" customHeight="1">
      <c r="A226" s="10" t="s">
        <v>132</v>
      </c>
      <c r="B226" s="14" t="s">
        <v>43</v>
      </c>
      <c r="C226" s="11">
        <v>800</v>
      </c>
      <c r="D226" s="12">
        <f>C226/C14*100</f>
        <v>0.00045293224627857985</v>
      </c>
    </row>
    <row r="227" spans="1:4" s="5" customFormat="1" ht="18" customHeight="1">
      <c r="A227" s="10"/>
      <c r="B227" s="37"/>
      <c r="C227" s="11"/>
      <c r="D227" s="12"/>
    </row>
    <row r="228" spans="1:4" s="5" customFormat="1" ht="18" customHeight="1">
      <c r="A228" s="10"/>
      <c r="B228" s="40" t="s">
        <v>404</v>
      </c>
      <c r="C228" s="8">
        <f>SUM(C230:C231)</f>
        <v>40546038</v>
      </c>
      <c r="D228" s="9">
        <f>C228/C10*100</f>
        <v>16.020444732992527</v>
      </c>
    </row>
    <row r="229" spans="1:4" s="5" customFormat="1" ht="18" customHeight="1">
      <c r="A229" s="10"/>
      <c r="B229" s="40" t="s">
        <v>295</v>
      </c>
      <c r="C229" s="8">
        <f>SUM(C230:C231)</f>
        <v>40546038</v>
      </c>
      <c r="D229" s="9">
        <f>C229/C12*100</f>
        <v>18.318137995953034</v>
      </c>
    </row>
    <row r="230" spans="1:4" s="5" customFormat="1" ht="18" customHeight="1">
      <c r="A230" s="10" t="s">
        <v>71</v>
      </c>
      <c r="B230" s="37" t="s">
        <v>16</v>
      </c>
      <c r="C230" s="11">
        <v>37323373</v>
      </c>
      <c r="D230" s="12">
        <f>C230/C10*100</f>
        <v>14.74711374747307</v>
      </c>
    </row>
    <row r="231" spans="1:4" s="5" customFormat="1" ht="18" customHeight="1">
      <c r="A231" s="10" t="s">
        <v>103</v>
      </c>
      <c r="B231" s="37" t="s">
        <v>44</v>
      </c>
      <c r="C231" s="11">
        <v>3222665</v>
      </c>
      <c r="D231" s="12">
        <f>C231/C10*100</f>
        <v>1.2733309855194572</v>
      </c>
    </row>
    <row r="232" spans="1:4" s="5" customFormat="1" ht="18" customHeight="1">
      <c r="A232" s="10"/>
      <c r="B232" s="37"/>
      <c r="C232" s="11"/>
      <c r="D232" s="12"/>
    </row>
    <row r="233" spans="1:4" s="5" customFormat="1" ht="18" customHeight="1">
      <c r="A233" s="10"/>
      <c r="B233" s="39" t="s">
        <v>405</v>
      </c>
      <c r="C233" s="8">
        <f>C234+C235</f>
        <v>9463934</v>
      </c>
      <c r="D233" s="13">
        <f>C233/C10*100</f>
        <v>3.739364906718849</v>
      </c>
    </row>
    <row r="234" spans="1:4" s="5" customFormat="1" ht="18" customHeight="1">
      <c r="A234" s="10"/>
      <c r="B234" s="39" t="s">
        <v>377</v>
      </c>
      <c r="C234" s="8">
        <f>C238</f>
        <v>30000</v>
      </c>
      <c r="D234" s="13">
        <f>C234/C10*100</f>
        <v>0.011853521717455497</v>
      </c>
    </row>
    <row r="235" spans="1:4" s="5" customFormat="1" ht="18" customHeight="1">
      <c r="A235" s="10"/>
      <c r="B235" s="39" t="s">
        <v>295</v>
      </c>
      <c r="C235" s="8">
        <f>C241+C252+C256</f>
        <v>9433934</v>
      </c>
      <c r="D235" s="13">
        <f>C235/C10*100</f>
        <v>3.727511385001394</v>
      </c>
    </row>
    <row r="236" spans="1:4" s="5" customFormat="1" ht="18" customHeight="1">
      <c r="A236" s="10"/>
      <c r="B236" s="39"/>
      <c r="C236" s="8"/>
      <c r="D236" s="13"/>
    </row>
    <row r="237" spans="1:4" s="5" customFormat="1" ht="39.75" customHeight="1">
      <c r="A237" s="10"/>
      <c r="B237" s="39" t="s">
        <v>425</v>
      </c>
      <c r="C237" s="8">
        <f>C238+C241</f>
        <v>7006043</v>
      </c>
      <c r="D237" s="9">
        <f>C237/C10*100</f>
        <v>2.7682094284642353</v>
      </c>
    </row>
    <row r="238" spans="1:4" s="5" customFormat="1" ht="18" customHeight="1">
      <c r="A238" s="10"/>
      <c r="B238" s="39" t="s">
        <v>378</v>
      </c>
      <c r="C238" s="8">
        <f>SUM(C239:C240)</f>
        <v>30000</v>
      </c>
      <c r="D238" s="9">
        <f>C238/C10*100</f>
        <v>0.011853521717455497</v>
      </c>
    </row>
    <row r="239" spans="1:4" s="5" customFormat="1" ht="18" customHeight="1">
      <c r="A239" s="10" t="s">
        <v>89</v>
      </c>
      <c r="B239" s="37" t="s">
        <v>24</v>
      </c>
      <c r="C239" s="11">
        <v>4000</v>
      </c>
      <c r="D239" s="12">
        <f>C239/C10*100</f>
        <v>0.0015804695623273996</v>
      </c>
    </row>
    <row r="240" spans="1:4" s="5" customFormat="1" ht="18" customHeight="1">
      <c r="A240" s="10" t="s">
        <v>192</v>
      </c>
      <c r="B240" s="37" t="s">
        <v>28</v>
      </c>
      <c r="C240" s="11">
        <v>26000</v>
      </c>
      <c r="D240" s="12">
        <f>C240/C10*100</f>
        <v>0.010273052155128097</v>
      </c>
    </row>
    <row r="241" spans="1:4" s="5" customFormat="1" ht="18" customHeight="1">
      <c r="A241" s="10"/>
      <c r="B241" s="54" t="s">
        <v>375</v>
      </c>
      <c r="C241" s="15">
        <f>SUM(C242:C249)</f>
        <v>6976043</v>
      </c>
      <c r="D241" s="13">
        <f>C241/C10*100</f>
        <v>2.75635590674678</v>
      </c>
    </row>
    <row r="242" spans="1:4" s="5" customFormat="1" ht="18" customHeight="1">
      <c r="A242" s="10" t="s">
        <v>86</v>
      </c>
      <c r="B242" s="37" t="s">
        <v>25</v>
      </c>
      <c r="C242" s="11">
        <v>25000</v>
      </c>
      <c r="D242" s="12">
        <f>C242/C10*100</f>
        <v>0.009877934764546247</v>
      </c>
    </row>
    <row r="243" spans="1:4" s="5" customFormat="1" ht="18" customHeight="1">
      <c r="A243" s="10" t="s">
        <v>87</v>
      </c>
      <c r="B243" s="37" t="s">
        <v>23</v>
      </c>
      <c r="C243" s="11">
        <v>54000</v>
      </c>
      <c r="D243" s="12">
        <f>C243/C10*100</f>
        <v>0.021336339091419895</v>
      </c>
    </row>
    <row r="244" spans="1:4" s="5" customFormat="1" ht="18" customHeight="1">
      <c r="A244" s="10" t="s">
        <v>88</v>
      </c>
      <c r="B244" s="37" t="s">
        <v>24</v>
      </c>
      <c r="C244" s="11">
        <v>372050</v>
      </c>
      <c r="D244" s="12">
        <f>C244/C10*100</f>
        <v>0.14700342516597725</v>
      </c>
    </row>
    <row r="245" spans="1:4" s="5" customFormat="1" ht="18" customHeight="1">
      <c r="A245" s="10" t="s">
        <v>90</v>
      </c>
      <c r="B245" s="37" t="s">
        <v>26</v>
      </c>
      <c r="C245" s="11">
        <v>171393</v>
      </c>
      <c r="D245" s="12">
        <f>C245/C10*100</f>
        <v>0.067720354923995</v>
      </c>
    </row>
    <row r="246" spans="1:4" s="5" customFormat="1" ht="18" customHeight="1">
      <c r="A246" s="10" t="s">
        <v>91</v>
      </c>
      <c r="B246" s="37" t="s">
        <v>27</v>
      </c>
      <c r="C246" s="11">
        <v>20000</v>
      </c>
      <c r="D246" s="12">
        <f>C246/C10*100</f>
        <v>0.007902347811637</v>
      </c>
    </row>
    <row r="247" spans="1:4" s="5" customFormat="1" ht="18" customHeight="1">
      <c r="A247" s="10" t="s">
        <v>92</v>
      </c>
      <c r="B247" s="37" t="s">
        <v>28</v>
      </c>
      <c r="C247" s="11">
        <v>6175400</v>
      </c>
      <c r="D247" s="12">
        <f>C247/C10*100</f>
        <v>2.440007933799156</v>
      </c>
    </row>
    <row r="248" spans="1:4" s="5" customFormat="1" ht="18" customHeight="1">
      <c r="A248" s="10" t="s">
        <v>93</v>
      </c>
      <c r="B248" s="37" t="s">
        <v>29</v>
      </c>
      <c r="C248" s="11">
        <v>21400</v>
      </c>
      <c r="D248" s="12">
        <f>C248/C10*100</f>
        <v>0.008455512158451589</v>
      </c>
    </row>
    <row r="249" spans="1:4" s="5" customFormat="1" ht="18" customHeight="1">
      <c r="A249" s="10" t="s">
        <v>94</v>
      </c>
      <c r="B249" s="37" t="s">
        <v>30</v>
      </c>
      <c r="C249" s="11">
        <v>136800</v>
      </c>
      <c r="D249" s="12">
        <f>C249/C10*100</f>
        <v>0.054052059031597065</v>
      </c>
    </row>
    <row r="250" spans="1:4" s="5" customFormat="1" ht="16.5" customHeight="1">
      <c r="A250" s="10"/>
      <c r="B250" s="37"/>
      <c r="C250" s="11"/>
      <c r="D250" s="12"/>
    </row>
    <row r="251" spans="1:4" s="5" customFormat="1" ht="18" customHeight="1">
      <c r="A251" s="10"/>
      <c r="B251" s="40" t="s">
        <v>406</v>
      </c>
      <c r="C251" s="8">
        <f>C252</f>
        <v>1203151</v>
      </c>
      <c r="D251" s="9">
        <f>C251/C10*100</f>
        <v>0.47538588359594336</v>
      </c>
    </row>
    <row r="252" spans="1:4" s="5" customFormat="1" ht="15.75" customHeight="1">
      <c r="A252" s="10"/>
      <c r="B252" s="40" t="s">
        <v>375</v>
      </c>
      <c r="C252" s="8">
        <f>SUM(C253:C253)</f>
        <v>1203151</v>
      </c>
      <c r="D252" s="9">
        <f>C252/C10*100</f>
        <v>0.47538588359594336</v>
      </c>
    </row>
    <row r="253" spans="1:4" s="5" customFormat="1" ht="18" customHeight="1">
      <c r="A253" s="10" t="s">
        <v>95</v>
      </c>
      <c r="B253" s="37" t="s">
        <v>370</v>
      </c>
      <c r="C253" s="11">
        <v>1203151</v>
      </c>
      <c r="D253" s="12">
        <f>C253/C10*100</f>
        <v>0.47538588359594336</v>
      </c>
    </row>
    <row r="254" spans="1:4" s="5" customFormat="1" ht="18" customHeight="1">
      <c r="A254" s="10"/>
      <c r="B254" s="45"/>
      <c r="C254" s="18"/>
      <c r="D254" s="12"/>
    </row>
    <row r="255" spans="1:4" s="5" customFormat="1" ht="18" customHeight="1">
      <c r="A255" s="10"/>
      <c r="B255" s="40" t="s">
        <v>407</v>
      </c>
      <c r="C255" s="8">
        <f>C256</f>
        <v>1254740</v>
      </c>
      <c r="D255" s="13">
        <f>C255/C10*100</f>
        <v>0.4957695946586704</v>
      </c>
    </row>
    <row r="256" spans="1:4" s="5" customFormat="1" ht="18" customHeight="1">
      <c r="A256" s="10"/>
      <c r="B256" s="54" t="s">
        <v>295</v>
      </c>
      <c r="C256" s="15">
        <f>SUM(C257:C260)</f>
        <v>1254740</v>
      </c>
      <c r="D256" s="13">
        <f>C256/C10*100</f>
        <v>0.4957695946586704</v>
      </c>
    </row>
    <row r="257" spans="1:4" s="5" customFormat="1" ht="18" customHeight="1">
      <c r="A257" s="10" t="s">
        <v>96</v>
      </c>
      <c r="B257" s="37" t="s">
        <v>27</v>
      </c>
      <c r="C257" s="11">
        <v>4000</v>
      </c>
      <c r="D257" s="12">
        <f>C257/C10*100</f>
        <v>0.0015804695623273996</v>
      </c>
    </row>
    <row r="258" spans="1:4" s="5" customFormat="1" ht="18" customHeight="1">
      <c r="A258" s="10" t="s">
        <v>197</v>
      </c>
      <c r="B258" s="37" t="s">
        <v>22</v>
      </c>
      <c r="C258" s="11">
        <v>491000</v>
      </c>
      <c r="D258" s="12">
        <f>C258/C10*100</f>
        <v>0.1940026387756883</v>
      </c>
    </row>
    <row r="259" spans="1:4" s="5" customFormat="1" ht="18" customHeight="1">
      <c r="A259" s="10" t="s">
        <v>198</v>
      </c>
      <c r="B259" s="37" t="s">
        <v>199</v>
      </c>
      <c r="C259" s="11">
        <v>73600</v>
      </c>
      <c r="D259" s="12">
        <f>C259/C10*100</f>
        <v>0.029080639946824152</v>
      </c>
    </row>
    <row r="260" spans="1:4" s="5" customFormat="1" ht="18" customHeight="1">
      <c r="A260" s="10" t="s">
        <v>97</v>
      </c>
      <c r="B260" s="37" t="s">
        <v>31</v>
      </c>
      <c r="C260" s="11">
        <v>686140</v>
      </c>
      <c r="D260" s="12">
        <f>C260/C10*100</f>
        <v>0.2711058463738305</v>
      </c>
    </row>
    <row r="261" spans="1:4" s="5" customFormat="1" ht="18" customHeight="1">
      <c r="A261" s="10"/>
      <c r="B261" s="37"/>
      <c r="C261" s="11"/>
      <c r="D261" s="12"/>
    </row>
    <row r="262" spans="1:4" s="5" customFormat="1" ht="18" customHeight="1">
      <c r="A262" s="12"/>
      <c r="B262" s="49" t="s">
        <v>438</v>
      </c>
      <c r="C262" s="15">
        <f>C263</f>
        <v>8517026</v>
      </c>
      <c r="D262" s="13">
        <f>C262/C10*100</f>
        <v>3.365225088637771</v>
      </c>
    </row>
    <row r="263" spans="1:4" s="5" customFormat="1" ht="18" customHeight="1">
      <c r="A263" s="12"/>
      <c r="B263" s="49" t="s">
        <v>377</v>
      </c>
      <c r="C263" s="15">
        <f>SUM(C264:C266)</f>
        <v>8517026</v>
      </c>
      <c r="D263" s="13">
        <f>C263/C10*100</f>
        <v>3.365225088637771</v>
      </c>
    </row>
    <row r="264" spans="1:4" s="5" customFormat="1" ht="26.25" customHeight="1">
      <c r="A264" s="12" t="s">
        <v>302</v>
      </c>
      <c r="B264" s="50" t="s">
        <v>382</v>
      </c>
      <c r="C264" s="11">
        <v>6767026</v>
      </c>
      <c r="D264" s="17">
        <f>C264/C10*100</f>
        <v>2.6737696551195334</v>
      </c>
    </row>
    <row r="265" spans="1:4" s="5" customFormat="1" ht="26.25" customHeight="1">
      <c r="A265" s="12" t="s">
        <v>373</v>
      </c>
      <c r="B265" s="50" t="s">
        <v>374</v>
      </c>
      <c r="C265" s="11">
        <v>1500000</v>
      </c>
      <c r="D265" s="17">
        <f>C265/C10*100</f>
        <v>0.5926760858727749</v>
      </c>
    </row>
    <row r="266" spans="1:4" s="5" customFormat="1" ht="26.25" customHeight="1">
      <c r="A266" s="12" t="s">
        <v>434</v>
      </c>
      <c r="B266" s="50" t="s">
        <v>383</v>
      </c>
      <c r="C266" s="11">
        <v>250000</v>
      </c>
      <c r="D266" s="17">
        <f>C266/C10*100</f>
        <v>0.09877934764546248</v>
      </c>
    </row>
  </sheetData>
  <mergeCells count="7">
    <mergeCell ref="A7:D7"/>
    <mergeCell ref="A13:D13"/>
    <mergeCell ref="A162:D162"/>
    <mergeCell ref="C2:D2"/>
    <mergeCell ref="C4:D4"/>
    <mergeCell ref="C5:D5"/>
    <mergeCell ref="A6:D6"/>
  </mergeCells>
  <printOptions/>
  <pageMargins left="0.52" right="0.19" top="0.28" bottom="0.6" header="0.17" footer="0.28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30"/>
  <sheetViews>
    <sheetView workbookViewId="0" topLeftCell="A324">
      <selection activeCell="A1" sqref="A1:IV330"/>
    </sheetView>
  </sheetViews>
  <sheetFormatPr defaultColWidth="9.00390625" defaultRowHeight="12.75"/>
  <cols>
    <col min="1" max="1" width="17.875" style="5" customWidth="1"/>
    <col min="2" max="2" width="48.125" style="23" customWidth="1"/>
    <col min="3" max="3" width="12.625" style="5" customWidth="1"/>
    <col min="4" max="4" width="10.875" style="5" customWidth="1"/>
    <col min="5" max="5" width="6.625" style="5" customWidth="1"/>
    <col min="6" max="6" width="6.75390625" style="5" customWidth="1"/>
    <col min="7" max="7" width="9.125" style="5" customWidth="1"/>
    <col min="8" max="8" width="11.125" style="5" bestFit="1" customWidth="1"/>
    <col min="9" max="9" width="9.125" style="5" customWidth="1"/>
    <col min="10" max="10" width="10.00390625" style="5" bestFit="1" customWidth="1"/>
    <col min="11" max="16384" width="9.125" style="5" customWidth="1"/>
  </cols>
  <sheetData>
    <row r="2" spans="1:6" ht="14.25" customHeight="1">
      <c r="A2" s="4"/>
      <c r="B2" s="41"/>
      <c r="C2" s="4"/>
      <c r="D2" s="63" t="s">
        <v>140</v>
      </c>
      <c r="E2" s="63"/>
      <c r="F2" s="63"/>
    </row>
    <row r="3" spans="1:4" ht="14.25" customHeight="1">
      <c r="A3" s="4"/>
      <c r="B3" s="41"/>
      <c r="C3" s="4"/>
      <c r="D3" s="5" t="s">
        <v>435</v>
      </c>
    </row>
    <row r="4" spans="1:6" ht="23.25" customHeight="1">
      <c r="A4" s="4"/>
      <c r="B4" s="41"/>
      <c r="C4" s="4"/>
      <c r="D4" s="63" t="s">
        <v>387</v>
      </c>
      <c r="E4" s="63"/>
      <c r="F4" s="63"/>
    </row>
    <row r="5" spans="1:6" ht="14.25" customHeight="1">
      <c r="A5" s="4"/>
      <c r="B5" s="41"/>
      <c r="C5" s="4"/>
      <c r="D5" s="63" t="s">
        <v>436</v>
      </c>
      <c r="E5" s="63"/>
      <c r="F5" s="63"/>
    </row>
    <row r="6" spans="1:6" ht="48.75" customHeight="1">
      <c r="A6" s="64" t="s">
        <v>331</v>
      </c>
      <c r="B6" s="64"/>
      <c r="C6" s="64"/>
      <c r="D6" s="64"/>
      <c r="E6" s="64"/>
      <c r="F6" s="64"/>
    </row>
    <row r="7" spans="1:6" ht="16.5" customHeight="1">
      <c r="A7" s="65" t="s">
        <v>203</v>
      </c>
      <c r="B7" s="65"/>
      <c r="C7" s="65"/>
      <c r="D7" s="65"/>
      <c r="E7" s="65"/>
      <c r="F7" s="65"/>
    </row>
    <row r="8" spans="1:6" ht="56.25">
      <c r="A8" s="1" t="s">
        <v>0</v>
      </c>
      <c r="B8" s="42" t="s">
        <v>1</v>
      </c>
      <c r="C8" s="2" t="s">
        <v>409</v>
      </c>
      <c r="D8" s="2" t="s">
        <v>332</v>
      </c>
      <c r="E8" s="2" t="s">
        <v>410</v>
      </c>
      <c r="F8" s="3" t="s">
        <v>333</v>
      </c>
    </row>
    <row r="9" spans="1:6" ht="12.75">
      <c r="A9" s="6">
        <v>1</v>
      </c>
      <c r="B9" s="43">
        <v>2</v>
      </c>
      <c r="C9" s="6">
        <v>3</v>
      </c>
      <c r="D9" s="6">
        <v>4</v>
      </c>
      <c r="E9" s="6">
        <v>5</v>
      </c>
      <c r="F9" s="6">
        <v>6</v>
      </c>
    </row>
    <row r="10" spans="1:6" ht="30" customHeight="1">
      <c r="A10" s="7"/>
      <c r="B10" s="39" t="s">
        <v>411</v>
      </c>
      <c r="C10" s="8">
        <f aca="true" t="shared" si="0" ref="C10:D12">C14+C192</f>
        <v>242031682</v>
      </c>
      <c r="D10" s="8">
        <f t="shared" si="0"/>
        <v>253089341</v>
      </c>
      <c r="E10" s="9">
        <f>D10/C10*100</f>
        <v>104.56868245868738</v>
      </c>
      <c r="F10" s="9">
        <v>100</v>
      </c>
    </row>
    <row r="11" spans="1:6" ht="18" customHeight="1">
      <c r="A11" s="32"/>
      <c r="B11" s="39" t="s">
        <v>296</v>
      </c>
      <c r="C11" s="8">
        <f t="shared" si="0"/>
        <v>19697650</v>
      </c>
      <c r="D11" s="8">
        <f t="shared" si="0"/>
        <v>31745676</v>
      </c>
      <c r="E11" s="9">
        <f>D11/C11*100</f>
        <v>161.16478869306746</v>
      </c>
      <c r="F11" s="9">
        <f>D11/D10*100</f>
        <v>12.543268663376859</v>
      </c>
    </row>
    <row r="12" spans="1:8" ht="18" customHeight="1">
      <c r="A12" s="32"/>
      <c r="B12" s="39" t="s">
        <v>295</v>
      </c>
      <c r="C12" s="8">
        <f t="shared" si="0"/>
        <v>222334032</v>
      </c>
      <c r="D12" s="8">
        <f t="shared" si="0"/>
        <v>221343665</v>
      </c>
      <c r="E12" s="9">
        <f>D12/C12*100</f>
        <v>99.5545589709811</v>
      </c>
      <c r="F12" s="9">
        <f>D12/D10*100</f>
        <v>87.45673133662314</v>
      </c>
      <c r="H12" s="34"/>
    </row>
    <row r="13" spans="1:7" ht="24" customHeight="1">
      <c r="A13" s="60" t="s">
        <v>98</v>
      </c>
      <c r="B13" s="61"/>
      <c r="C13" s="61"/>
      <c r="D13" s="61"/>
      <c r="E13" s="61"/>
      <c r="F13" s="62"/>
      <c r="G13" s="36"/>
    </row>
    <row r="14" spans="1:6" ht="36" customHeight="1">
      <c r="A14" s="7"/>
      <c r="B14" s="39" t="s">
        <v>412</v>
      </c>
      <c r="C14" s="8">
        <f>C15+C16</f>
        <v>161693537</v>
      </c>
      <c r="D14" s="8">
        <f>D15+D16</f>
        <v>176626859</v>
      </c>
      <c r="E14" s="9">
        <f aca="true" t="shared" si="1" ref="E14:E27">D14/C14*100</f>
        <v>109.23557136362227</v>
      </c>
      <c r="F14" s="9">
        <f>D14/D10*100</f>
        <v>69.78834363474833</v>
      </c>
    </row>
    <row r="15" spans="1:6" ht="18" customHeight="1">
      <c r="A15" s="7"/>
      <c r="B15" s="39" t="s">
        <v>296</v>
      </c>
      <c r="C15" s="8">
        <f>C19+C167+C178</f>
        <v>8784298</v>
      </c>
      <c r="D15" s="8">
        <f>D19+D167+D178</f>
        <v>23198650</v>
      </c>
      <c r="E15" s="9">
        <f>D15/C15*100</f>
        <v>264.09224732585346</v>
      </c>
      <c r="F15" s="9">
        <f>D15/D10*100</f>
        <v>9.166190053021632</v>
      </c>
    </row>
    <row r="16" spans="1:6" ht="18" customHeight="1">
      <c r="A16" s="7"/>
      <c r="B16" s="39" t="s">
        <v>295</v>
      </c>
      <c r="C16" s="8">
        <f>C20+C132+C188+C138</f>
        <v>152909239</v>
      </c>
      <c r="D16" s="8">
        <f>D20+D132+D188+D138</f>
        <v>153428209</v>
      </c>
      <c r="E16" s="9">
        <f t="shared" si="1"/>
        <v>100.33939741208182</v>
      </c>
      <c r="F16" s="9">
        <f>D16/D10*100</f>
        <v>60.6221535817267</v>
      </c>
    </row>
    <row r="17" spans="1:6" ht="18" customHeight="1">
      <c r="A17" s="7"/>
      <c r="B17" s="39"/>
      <c r="C17" s="8"/>
      <c r="D17" s="8"/>
      <c r="E17" s="9"/>
      <c r="F17" s="9"/>
    </row>
    <row r="18" spans="1:6" ht="18.75" customHeight="1">
      <c r="A18" s="7"/>
      <c r="B18" s="39" t="s">
        <v>388</v>
      </c>
      <c r="C18" s="8">
        <f>SUM(C19:C20)</f>
        <v>102846070</v>
      </c>
      <c r="D18" s="8">
        <f>SUM(D19:D20)</f>
        <v>105067427</v>
      </c>
      <c r="E18" s="9">
        <f t="shared" si="1"/>
        <v>102.15988515652568</v>
      </c>
      <c r="F18" s="9">
        <f>D18/D10*100</f>
        <v>41.513967591389</v>
      </c>
    </row>
    <row r="19" spans="1:6" ht="18.75" customHeight="1">
      <c r="A19" s="7"/>
      <c r="B19" s="39" t="s">
        <v>296</v>
      </c>
      <c r="C19" s="8">
        <f>C56</f>
        <v>4210064</v>
      </c>
      <c r="D19" s="8">
        <f>D56</f>
        <v>4100000</v>
      </c>
      <c r="E19" s="9">
        <f>D19/C19*100</f>
        <v>97.38569294908581</v>
      </c>
      <c r="F19" s="9">
        <f>D19/D10*100</f>
        <v>1.6199813013855848</v>
      </c>
    </row>
    <row r="20" spans="1:6" ht="18.75" customHeight="1">
      <c r="A20" s="7"/>
      <c r="B20" s="39" t="s">
        <v>295</v>
      </c>
      <c r="C20" s="8">
        <f>C22+C30+C61+C71+C75+C80+C125</f>
        <v>98636006</v>
      </c>
      <c r="D20" s="8">
        <f>D22+D30+D61+D71+D75+D80+D125</f>
        <v>100967427</v>
      </c>
      <c r="E20" s="9">
        <f>D20/C20*100</f>
        <v>102.36366119690612</v>
      </c>
      <c r="F20" s="9">
        <f>D20/D10*100</f>
        <v>39.89398629000342</v>
      </c>
    </row>
    <row r="21" spans="1:6" ht="18" customHeight="1">
      <c r="A21" s="10"/>
      <c r="B21" s="40" t="s">
        <v>389</v>
      </c>
      <c r="C21" s="8">
        <f>SUM(C23:C27)</f>
        <v>28575000</v>
      </c>
      <c r="D21" s="8">
        <f>SUM(D23:D27)</f>
        <v>30215000</v>
      </c>
      <c r="E21" s="9">
        <f t="shared" si="1"/>
        <v>105.7392825896763</v>
      </c>
      <c r="F21" s="13">
        <f>D21/D10*100</f>
        <v>11.938471956430595</v>
      </c>
    </row>
    <row r="22" spans="1:6" ht="18" customHeight="1">
      <c r="A22" s="10"/>
      <c r="B22" s="40" t="s">
        <v>295</v>
      </c>
      <c r="C22" s="8">
        <f>SUM(C23:C27)</f>
        <v>28575000</v>
      </c>
      <c r="D22" s="8">
        <f>SUM(D23:D27)</f>
        <v>30215000</v>
      </c>
      <c r="E22" s="9">
        <f t="shared" si="1"/>
        <v>105.7392825896763</v>
      </c>
      <c r="F22" s="13">
        <f>D22/D10*100</f>
        <v>11.938471956430595</v>
      </c>
    </row>
    <row r="23" spans="1:6" ht="18" customHeight="1">
      <c r="A23" s="10" t="s">
        <v>48</v>
      </c>
      <c r="B23" s="37" t="s">
        <v>106</v>
      </c>
      <c r="C23" s="11">
        <v>20000000</v>
      </c>
      <c r="D23" s="11">
        <v>21200000</v>
      </c>
      <c r="E23" s="12">
        <f t="shared" si="1"/>
        <v>106</v>
      </c>
      <c r="F23" s="12">
        <f>D23/D10*100</f>
        <v>8.37648868033522</v>
      </c>
    </row>
    <row r="24" spans="1:6" ht="18" customHeight="1">
      <c r="A24" s="10" t="s">
        <v>108</v>
      </c>
      <c r="B24" s="37" t="s">
        <v>107</v>
      </c>
      <c r="C24" s="11">
        <v>5700000</v>
      </c>
      <c r="D24" s="11">
        <v>6000000</v>
      </c>
      <c r="E24" s="12">
        <f t="shared" si="1"/>
        <v>105.26315789473684</v>
      </c>
      <c r="F24" s="12">
        <f>D24/D10*100</f>
        <v>2.3707043434910995</v>
      </c>
    </row>
    <row r="25" spans="1:6" ht="18" customHeight="1">
      <c r="A25" s="10" t="s">
        <v>49</v>
      </c>
      <c r="B25" s="37" t="s">
        <v>141</v>
      </c>
      <c r="C25" s="11">
        <v>930000</v>
      </c>
      <c r="D25" s="11">
        <v>1050000</v>
      </c>
      <c r="E25" s="12">
        <f t="shared" si="1"/>
        <v>112.90322580645163</v>
      </c>
      <c r="F25" s="12">
        <f>D25/D10*100</f>
        <v>0.4148732601109424</v>
      </c>
    </row>
    <row r="26" spans="1:6" ht="18" customHeight="1">
      <c r="A26" s="10" t="s">
        <v>109</v>
      </c>
      <c r="B26" s="37" t="s">
        <v>142</v>
      </c>
      <c r="C26" s="11">
        <v>780000</v>
      </c>
      <c r="D26" s="11">
        <v>800000</v>
      </c>
      <c r="E26" s="12">
        <f t="shared" si="1"/>
        <v>102.56410256410255</v>
      </c>
      <c r="F26" s="12">
        <f>D26/D10*100</f>
        <v>0.3160939124654799</v>
      </c>
    </row>
    <row r="27" spans="1:6" ht="18" customHeight="1">
      <c r="A27" s="10" t="s">
        <v>120</v>
      </c>
      <c r="B27" s="37" t="s">
        <v>3</v>
      </c>
      <c r="C27" s="11">
        <v>1165000</v>
      </c>
      <c r="D27" s="11">
        <v>1165000</v>
      </c>
      <c r="E27" s="12">
        <f t="shared" si="1"/>
        <v>100</v>
      </c>
      <c r="F27" s="12">
        <f>D27/D10*100</f>
        <v>0.4603117600278551</v>
      </c>
    </row>
    <row r="28" spans="1:6" ht="18" customHeight="1">
      <c r="A28" s="10"/>
      <c r="B28" s="37"/>
      <c r="C28" s="11"/>
      <c r="D28" s="11"/>
      <c r="E28" s="12"/>
      <c r="F28" s="12"/>
    </row>
    <row r="29" spans="1:6" ht="20.25" customHeight="1">
      <c r="A29" s="10"/>
      <c r="B29" s="40" t="s">
        <v>414</v>
      </c>
      <c r="C29" s="8">
        <f>SUM(C30)</f>
        <v>7030753</v>
      </c>
      <c r="D29" s="8">
        <f>SUM(D30)</f>
        <v>7982300</v>
      </c>
      <c r="E29" s="9">
        <f>D29/C29*100</f>
        <v>113.53406953707518</v>
      </c>
      <c r="F29" s="13">
        <f>D29/D10*100</f>
        <v>3.1539455468415003</v>
      </c>
    </row>
    <row r="30" spans="1:7" ht="18" customHeight="1">
      <c r="A30" s="10"/>
      <c r="B30" s="39" t="s">
        <v>295</v>
      </c>
      <c r="C30" s="15">
        <f>SUM(C31:C53)</f>
        <v>7030753</v>
      </c>
      <c r="D30" s="15">
        <f>SUM(D31:D53)</f>
        <v>7982300</v>
      </c>
      <c r="E30" s="13">
        <f>D30/C30*100</f>
        <v>113.53406953707518</v>
      </c>
      <c r="F30" s="13">
        <f>D30/D10*100</f>
        <v>3.1539455468415003</v>
      </c>
      <c r="G30" s="23"/>
    </row>
    <row r="31" spans="1:6" ht="18" customHeight="1">
      <c r="A31" s="10" t="s">
        <v>50</v>
      </c>
      <c r="B31" s="37" t="s">
        <v>15</v>
      </c>
      <c r="C31" s="11">
        <v>60000</v>
      </c>
      <c r="D31" s="11">
        <v>10000</v>
      </c>
      <c r="E31" s="12">
        <f aca="true" t="shared" si="2" ref="E31:E52">D31/C31*100</f>
        <v>16.666666666666664</v>
      </c>
      <c r="F31" s="12">
        <f>D31/D18*100</f>
        <v>0.00951769762097629</v>
      </c>
    </row>
    <row r="32" spans="1:6" ht="18" customHeight="1">
      <c r="A32" s="10" t="s">
        <v>313</v>
      </c>
      <c r="B32" s="37" t="s">
        <v>420</v>
      </c>
      <c r="C32" s="11">
        <v>20000</v>
      </c>
      <c r="D32" s="11">
        <v>10000</v>
      </c>
      <c r="E32" s="12">
        <f t="shared" si="2"/>
        <v>50</v>
      </c>
      <c r="F32" s="12">
        <f>D32/D10*100</f>
        <v>0.0039511739058185</v>
      </c>
    </row>
    <row r="33" spans="1:6" ht="18" customHeight="1">
      <c r="A33" s="10" t="s">
        <v>52</v>
      </c>
      <c r="B33" s="37" t="s">
        <v>5</v>
      </c>
      <c r="C33" s="11">
        <v>110000</v>
      </c>
      <c r="D33" s="11">
        <v>110000</v>
      </c>
      <c r="E33" s="12">
        <f t="shared" si="2"/>
        <v>100</v>
      </c>
      <c r="F33" s="12">
        <f>D33/D10*100</f>
        <v>0.04346291296400349</v>
      </c>
    </row>
    <row r="34" spans="1:6" ht="18" customHeight="1">
      <c r="A34" s="10" t="s">
        <v>53</v>
      </c>
      <c r="B34" s="37" t="s">
        <v>111</v>
      </c>
      <c r="C34" s="11">
        <v>850000</v>
      </c>
      <c r="D34" s="11">
        <v>500000</v>
      </c>
      <c r="E34" s="12">
        <f t="shared" si="2"/>
        <v>58.82352941176471</v>
      </c>
      <c r="F34" s="12">
        <f>D34/D10*100</f>
        <v>0.19755869529092496</v>
      </c>
    </row>
    <row r="35" spans="1:6" ht="18" customHeight="1">
      <c r="A35" s="10" t="s">
        <v>110</v>
      </c>
      <c r="B35" s="37" t="s">
        <v>112</v>
      </c>
      <c r="C35" s="11">
        <v>1725963</v>
      </c>
      <c r="D35" s="11">
        <v>2000000</v>
      </c>
      <c r="E35" s="12">
        <f t="shared" si="2"/>
        <v>115.87733920136178</v>
      </c>
      <c r="F35" s="12">
        <f>D35/D10*100</f>
        <v>0.7902347811636998</v>
      </c>
    </row>
    <row r="36" spans="1:6" ht="18" customHeight="1">
      <c r="A36" s="10" t="s">
        <v>54</v>
      </c>
      <c r="B36" s="37" t="s">
        <v>114</v>
      </c>
      <c r="C36" s="11">
        <v>8000</v>
      </c>
      <c r="D36" s="11">
        <v>6200</v>
      </c>
      <c r="E36" s="12">
        <f t="shared" si="2"/>
        <v>77.5</v>
      </c>
      <c r="F36" s="12">
        <f>D36/D10*100</f>
        <v>0.002449727821607469</v>
      </c>
    </row>
    <row r="37" spans="1:6" ht="18" customHeight="1">
      <c r="A37" s="10" t="s">
        <v>113</v>
      </c>
      <c r="B37" s="37" t="s">
        <v>115</v>
      </c>
      <c r="C37" s="11">
        <v>175000</v>
      </c>
      <c r="D37" s="11">
        <v>180000</v>
      </c>
      <c r="E37" s="12">
        <f t="shared" si="2"/>
        <v>102.85714285714285</v>
      </c>
      <c r="F37" s="12">
        <f>D37/D10*100</f>
        <v>0.07112113030473298</v>
      </c>
    </row>
    <row r="38" spans="1:6" ht="18" customHeight="1">
      <c r="A38" s="10" t="s">
        <v>55</v>
      </c>
      <c r="B38" s="37" t="s">
        <v>117</v>
      </c>
      <c r="C38" s="11">
        <v>18400</v>
      </c>
      <c r="D38" s="11">
        <v>18700</v>
      </c>
      <c r="E38" s="12">
        <f t="shared" si="2"/>
        <v>101.63043478260869</v>
      </c>
      <c r="F38" s="12">
        <f>D38/D10*100</f>
        <v>0.007388695203880594</v>
      </c>
    </row>
    <row r="39" spans="1:6" ht="18" customHeight="1">
      <c r="A39" s="10" t="s">
        <v>116</v>
      </c>
      <c r="B39" s="37" t="s">
        <v>118</v>
      </c>
      <c r="C39" s="11">
        <v>900</v>
      </c>
      <c r="D39" s="11">
        <v>900</v>
      </c>
      <c r="E39" s="12">
        <f t="shared" si="2"/>
        <v>100</v>
      </c>
      <c r="F39" s="12">
        <f>D39/D10*100</f>
        <v>0.00035560565152366493</v>
      </c>
    </row>
    <row r="40" spans="1:6" ht="18" customHeight="1">
      <c r="A40" s="10" t="s">
        <v>121</v>
      </c>
      <c r="B40" s="37" t="s">
        <v>4</v>
      </c>
      <c r="C40" s="11">
        <v>400000</v>
      </c>
      <c r="D40" s="11">
        <v>460000</v>
      </c>
      <c r="E40" s="12">
        <f t="shared" si="2"/>
        <v>114.99999999999999</v>
      </c>
      <c r="F40" s="12">
        <f>D40/D10*100</f>
        <v>0.18175399966765096</v>
      </c>
    </row>
    <row r="41" spans="1:6" ht="18" customHeight="1">
      <c r="A41" s="10" t="s">
        <v>119</v>
      </c>
      <c r="B41" s="37" t="s">
        <v>2</v>
      </c>
      <c r="C41" s="11">
        <v>35000</v>
      </c>
      <c r="D41" s="11">
        <v>30000</v>
      </c>
      <c r="E41" s="12">
        <f t="shared" si="2"/>
        <v>85.71428571428571</v>
      </c>
      <c r="F41" s="12">
        <f>D41/D10*100</f>
        <v>0.011853521717455497</v>
      </c>
    </row>
    <row r="42" spans="1:6" ht="18" customHeight="1">
      <c r="A42" s="10" t="s">
        <v>122</v>
      </c>
      <c r="B42" s="37" t="s">
        <v>6</v>
      </c>
      <c r="C42" s="11">
        <v>220000</v>
      </c>
      <c r="D42" s="11">
        <v>200000</v>
      </c>
      <c r="E42" s="12">
        <f t="shared" si="2"/>
        <v>90.9090909090909</v>
      </c>
      <c r="F42" s="12">
        <f>D42/D10*100</f>
        <v>0.07902347811636998</v>
      </c>
    </row>
    <row r="43" spans="1:6" ht="18" customHeight="1">
      <c r="A43" s="10" t="s">
        <v>56</v>
      </c>
      <c r="B43" s="37" t="s">
        <v>9</v>
      </c>
      <c r="C43" s="11">
        <v>1640325</v>
      </c>
      <c r="D43" s="11">
        <v>1690000</v>
      </c>
      <c r="E43" s="12">
        <f t="shared" si="2"/>
        <v>103.02836328166674</v>
      </c>
      <c r="F43" s="12">
        <f>D43/D10*100</f>
        <v>0.6677483900833263</v>
      </c>
    </row>
    <row r="44" spans="1:6" ht="18" customHeight="1">
      <c r="A44" s="10" t="s">
        <v>57</v>
      </c>
      <c r="B44" s="37" t="s">
        <v>37</v>
      </c>
      <c r="C44" s="11">
        <v>100000</v>
      </c>
      <c r="D44" s="11">
        <v>100000</v>
      </c>
      <c r="E44" s="12">
        <f>D44/C44*100</f>
        <v>100</v>
      </c>
      <c r="F44" s="12">
        <f>D44/D10*100</f>
        <v>0.03951173905818499</v>
      </c>
    </row>
    <row r="45" spans="1:6" ht="18" customHeight="1">
      <c r="A45" s="10" t="s">
        <v>58</v>
      </c>
      <c r="B45" s="37" t="s">
        <v>39</v>
      </c>
      <c r="C45" s="11">
        <v>8000</v>
      </c>
      <c r="D45" s="11">
        <v>13500</v>
      </c>
      <c r="E45" s="12">
        <f t="shared" si="2"/>
        <v>168.75</v>
      </c>
      <c r="F45" s="12">
        <f>D45/D10*100</f>
        <v>0.005334084772854974</v>
      </c>
    </row>
    <row r="46" spans="1:6" ht="18" customHeight="1">
      <c r="A46" s="10" t="s">
        <v>59</v>
      </c>
      <c r="B46" s="37" t="s">
        <v>7</v>
      </c>
      <c r="C46" s="11">
        <v>240000</v>
      </c>
      <c r="D46" s="11">
        <v>240000</v>
      </c>
      <c r="E46" s="12">
        <f t="shared" si="2"/>
        <v>100</v>
      </c>
      <c r="F46" s="12">
        <f>D46/D10*100</f>
        <v>0.09482817373964397</v>
      </c>
    </row>
    <row r="47" spans="1:6" ht="18" customHeight="1">
      <c r="A47" s="10" t="s">
        <v>60</v>
      </c>
      <c r="B47" s="37" t="s">
        <v>8</v>
      </c>
      <c r="C47" s="11">
        <v>38000</v>
      </c>
      <c r="D47" s="11">
        <v>38000</v>
      </c>
      <c r="E47" s="12">
        <f t="shared" si="2"/>
        <v>100</v>
      </c>
      <c r="F47" s="12">
        <f>D47/D10*100</f>
        <v>0.015014460842110297</v>
      </c>
    </row>
    <row r="48" spans="1:6" ht="18.75" customHeight="1">
      <c r="A48" s="10" t="s">
        <v>61</v>
      </c>
      <c r="B48" s="37" t="s">
        <v>36</v>
      </c>
      <c r="C48" s="11">
        <v>153860</v>
      </c>
      <c r="D48" s="11">
        <v>84000</v>
      </c>
      <c r="E48" s="12">
        <f t="shared" si="2"/>
        <v>54.5950864422202</v>
      </c>
      <c r="F48" s="12">
        <f>D48/D10*100</f>
        <v>0.03318986080887539</v>
      </c>
    </row>
    <row r="49" spans="1:6" ht="18.75" customHeight="1">
      <c r="A49" s="10" t="s">
        <v>62</v>
      </c>
      <c r="B49" s="37" t="s">
        <v>10</v>
      </c>
      <c r="C49" s="11">
        <v>307305</v>
      </c>
      <c r="D49" s="11">
        <v>359000</v>
      </c>
      <c r="E49" s="12">
        <f t="shared" si="2"/>
        <v>116.82204975512927</v>
      </c>
      <c r="F49" s="12">
        <f>D49/D10*100</f>
        <v>0.14184714321888414</v>
      </c>
    </row>
    <row r="50" spans="1:6" ht="18.75" customHeight="1">
      <c r="A50" s="10" t="s">
        <v>63</v>
      </c>
      <c r="B50" s="37" t="s">
        <v>32</v>
      </c>
      <c r="C50" s="11">
        <v>900000</v>
      </c>
      <c r="D50" s="11">
        <v>1000000</v>
      </c>
      <c r="E50" s="12">
        <f t="shared" si="2"/>
        <v>111.11111111111111</v>
      </c>
      <c r="F50" s="12">
        <f>D50/D10*100</f>
        <v>0.3951173905818499</v>
      </c>
    </row>
    <row r="51" spans="1:7" ht="18.75" customHeight="1">
      <c r="A51" s="10" t="s">
        <v>123</v>
      </c>
      <c r="B51" s="37" t="s">
        <v>124</v>
      </c>
      <c r="C51" s="11">
        <v>10000</v>
      </c>
      <c r="D51" s="11">
        <v>12000</v>
      </c>
      <c r="E51" s="12">
        <f t="shared" si="2"/>
        <v>120</v>
      </c>
      <c r="F51" s="12">
        <f>D51/D10*100</f>
        <v>0.0047414086869821985</v>
      </c>
      <c r="G51" s="22"/>
    </row>
    <row r="52" spans="1:7" ht="18.75" customHeight="1">
      <c r="A52" s="10" t="s">
        <v>206</v>
      </c>
      <c r="B52" s="37" t="s">
        <v>207</v>
      </c>
      <c r="C52" s="11">
        <v>10000</v>
      </c>
      <c r="D52" s="11">
        <v>0</v>
      </c>
      <c r="E52" s="12">
        <f t="shared" si="2"/>
        <v>0</v>
      </c>
      <c r="F52" s="12">
        <f>D52/D10*100</f>
        <v>0</v>
      </c>
      <c r="G52" s="22"/>
    </row>
    <row r="53" spans="1:7" ht="18.75" customHeight="1">
      <c r="A53" s="10" t="s">
        <v>416</v>
      </c>
      <c r="B53" s="37" t="s">
        <v>10</v>
      </c>
      <c r="C53" s="11">
        <v>0</v>
      </c>
      <c r="D53" s="11">
        <v>920000</v>
      </c>
      <c r="E53" s="12"/>
      <c r="F53" s="12">
        <f>D53/D10*100</f>
        <v>0.3635079993353019</v>
      </c>
      <c r="G53" s="22"/>
    </row>
    <row r="54" spans="1:6" ht="21.75" customHeight="1">
      <c r="A54" s="10"/>
      <c r="B54" s="37"/>
      <c r="C54" s="11"/>
      <c r="D54" s="11"/>
      <c r="E54" s="12"/>
      <c r="F54" s="12"/>
    </row>
    <row r="55" spans="1:6" ht="18.75" customHeight="1">
      <c r="A55" s="7"/>
      <c r="B55" s="40" t="s">
        <v>390</v>
      </c>
      <c r="C55" s="8">
        <f>SUM(C56,C61)</f>
        <v>11439670</v>
      </c>
      <c r="D55" s="8">
        <f>SUM(D56,D61)</f>
        <v>11700300</v>
      </c>
      <c r="E55" s="9">
        <f aca="true" t="shared" si="3" ref="E55:E68">D55/C55*100</f>
        <v>102.27829998592617</v>
      </c>
      <c r="F55" s="13">
        <f>D55/D10*100</f>
        <v>4.622992005024819</v>
      </c>
    </row>
    <row r="56" spans="1:6" ht="18.75" customHeight="1">
      <c r="A56" s="7"/>
      <c r="B56" s="39" t="s">
        <v>296</v>
      </c>
      <c r="C56" s="8">
        <f>SUM(C57:C60)</f>
        <v>4210064</v>
      </c>
      <c r="D56" s="8">
        <f>SUM(D57:D60)</f>
        <v>4100000</v>
      </c>
      <c r="E56" s="9">
        <f aca="true" t="shared" si="4" ref="E56:E61">D56/C56*100</f>
        <v>97.38569294908581</v>
      </c>
      <c r="F56" s="13">
        <f>D56/D10*100</f>
        <v>1.6199813013855848</v>
      </c>
    </row>
    <row r="57" spans="1:6" ht="18.75" customHeight="1">
      <c r="A57" s="10" t="s">
        <v>314</v>
      </c>
      <c r="B57" s="44" t="s">
        <v>336</v>
      </c>
      <c r="C57" s="18">
        <v>215640</v>
      </c>
      <c r="D57" s="18">
        <v>0</v>
      </c>
      <c r="E57" s="12">
        <f t="shared" si="4"/>
        <v>0</v>
      </c>
      <c r="F57" s="12">
        <f>D57/D10*100</f>
        <v>0</v>
      </c>
    </row>
    <row r="58" spans="1:7" ht="18" customHeight="1">
      <c r="A58" s="10" t="s">
        <v>51</v>
      </c>
      <c r="B58" s="37" t="s">
        <v>334</v>
      </c>
      <c r="C58" s="11">
        <v>150000</v>
      </c>
      <c r="D58" s="11">
        <v>100000</v>
      </c>
      <c r="E58" s="12">
        <f t="shared" si="4"/>
        <v>66.66666666666666</v>
      </c>
      <c r="F58" s="12">
        <f>D58/D10*100</f>
        <v>0.03951173905818499</v>
      </c>
      <c r="G58" s="23"/>
    </row>
    <row r="59" spans="1:7" ht="18.75" customHeight="1">
      <c r="A59" s="10" t="s">
        <v>67</v>
      </c>
      <c r="B59" s="37" t="s">
        <v>335</v>
      </c>
      <c r="C59" s="11">
        <v>3837353</v>
      </c>
      <c r="D59" s="11">
        <v>4000000</v>
      </c>
      <c r="E59" s="12">
        <f t="shared" si="4"/>
        <v>104.23852066776237</v>
      </c>
      <c r="F59" s="12">
        <f>D59/D10*100</f>
        <v>1.5804695623273997</v>
      </c>
      <c r="G59" s="23"/>
    </row>
    <row r="60" spans="1:7" ht="18.75" customHeight="1">
      <c r="A60" s="10" t="s">
        <v>294</v>
      </c>
      <c r="B60" s="37" t="s">
        <v>175</v>
      </c>
      <c r="C60" s="11">
        <v>7071</v>
      </c>
      <c r="D60" s="11">
        <v>0</v>
      </c>
      <c r="E60" s="12">
        <f t="shared" si="4"/>
        <v>0</v>
      </c>
      <c r="F60" s="12">
        <f>D60/D10*100</f>
        <v>0</v>
      </c>
      <c r="G60" s="23"/>
    </row>
    <row r="61" spans="1:6" ht="18.75" customHeight="1">
      <c r="A61" s="7"/>
      <c r="B61" s="39" t="s">
        <v>295</v>
      </c>
      <c r="C61" s="8">
        <f>SUM(C62:C68)</f>
        <v>7229606</v>
      </c>
      <c r="D61" s="8">
        <f>SUM(D62:D68)</f>
        <v>7600300</v>
      </c>
      <c r="E61" s="13">
        <f t="shared" si="4"/>
        <v>105.12744401285492</v>
      </c>
      <c r="F61" s="13">
        <f>D61/D10*100</f>
        <v>3.0030107036392337</v>
      </c>
    </row>
    <row r="62" spans="1:7" ht="18.75" customHeight="1">
      <c r="A62" s="10" t="s">
        <v>65</v>
      </c>
      <c r="B62" s="37" t="s">
        <v>42</v>
      </c>
      <c r="C62" s="11">
        <v>1170000</v>
      </c>
      <c r="D62" s="11">
        <v>1300000</v>
      </c>
      <c r="E62" s="12">
        <f t="shared" si="3"/>
        <v>111.11111111111111</v>
      </c>
      <c r="F62" s="12">
        <f>D62/D10*100</f>
        <v>0.5136526077564049</v>
      </c>
      <c r="G62" s="23"/>
    </row>
    <row r="63" spans="1:7" ht="18.75" customHeight="1">
      <c r="A63" s="10" t="s">
        <v>65</v>
      </c>
      <c r="B63" s="37" t="s">
        <v>101</v>
      </c>
      <c r="C63" s="11">
        <v>560000</v>
      </c>
      <c r="D63" s="11">
        <v>700000</v>
      </c>
      <c r="E63" s="12">
        <f t="shared" si="3"/>
        <v>125</v>
      </c>
      <c r="F63" s="12">
        <f>D63/D16*100</f>
        <v>0.45623943899390756</v>
      </c>
      <c r="G63" s="23"/>
    </row>
    <row r="64" spans="1:7" ht="18.75" customHeight="1">
      <c r="A64" s="10" t="s">
        <v>66</v>
      </c>
      <c r="B64" s="37" t="s">
        <v>13</v>
      </c>
      <c r="C64" s="11">
        <v>25600</v>
      </c>
      <c r="D64" s="11">
        <v>0</v>
      </c>
      <c r="E64" s="12">
        <f t="shared" si="3"/>
        <v>0</v>
      </c>
      <c r="F64" s="12">
        <f>D64/D10*100</f>
        <v>0</v>
      </c>
      <c r="G64" s="23"/>
    </row>
    <row r="65" spans="1:7" ht="18.75" customHeight="1">
      <c r="A65" s="10" t="s">
        <v>66</v>
      </c>
      <c r="B65" s="37" t="s">
        <v>12</v>
      </c>
      <c r="C65" s="11">
        <v>5100000</v>
      </c>
      <c r="D65" s="11">
        <v>5350000</v>
      </c>
      <c r="E65" s="12">
        <f t="shared" si="3"/>
        <v>104.90196078431373</v>
      </c>
      <c r="F65" s="12">
        <f>D65/D10*100</f>
        <v>2.113878039612897</v>
      </c>
      <c r="G65" s="23"/>
    </row>
    <row r="66" spans="1:7" ht="18.75" customHeight="1">
      <c r="A66" s="10" t="s">
        <v>66</v>
      </c>
      <c r="B66" s="37" t="s">
        <v>237</v>
      </c>
      <c r="C66" s="11">
        <v>35200</v>
      </c>
      <c r="D66" s="11">
        <v>300</v>
      </c>
      <c r="E66" s="12">
        <f t="shared" si="3"/>
        <v>0.8522727272727272</v>
      </c>
      <c r="F66" s="12">
        <f>D66/D10*100</f>
        <v>0.00011853521717455497</v>
      </c>
      <c r="G66" s="23"/>
    </row>
    <row r="67" spans="1:7" ht="18.75" customHeight="1">
      <c r="A67" s="10" t="s">
        <v>68</v>
      </c>
      <c r="B67" s="37" t="s">
        <v>14</v>
      </c>
      <c r="C67" s="11">
        <v>302343</v>
      </c>
      <c r="D67" s="11">
        <v>250000</v>
      </c>
      <c r="E67" s="12">
        <f t="shared" si="3"/>
        <v>82.68754361767925</v>
      </c>
      <c r="F67" s="12">
        <f>D67/D10*100</f>
        <v>0.09877934764546248</v>
      </c>
      <c r="G67" s="23"/>
    </row>
    <row r="68" spans="1:7" ht="18.75" customHeight="1">
      <c r="A68" s="10" t="s">
        <v>176</v>
      </c>
      <c r="B68" s="37" t="s">
        <v>177</v>
      </c>
      <c r="C68" s="11">
        <v>36463</v>
      </c>
      <c r="D68" s="11">
        <v>0</v>
      </c>
      <c r="E68" s="12">
        <f t="shared" si="3"/>
        <v>0</v>
      </c>
      <c r="F68" s="12">
        <f>D68/D10*100</f>
        <v>0</v>
      </c>
      <c r="G68" s="24"/>
    </row>
    <row r="69" spans="1:6" ht="18.75" customHeight="1">
      <c r="A69" s="10"/>
      <c r="B69" s="37"/>
      <c r="C69" s="11"/>
      <c r="D69" s="11"/>
      <c r="E69" s="12"/>
      <c r="F69" s="10"/>
    </row>
    <row r="70" spans="1:6" ht="18.75" customHeight="1">
      <c r="A70" s="10"/>
      <c r="B70" s="40" t="s">
        <v>391</v>
      </c>
      <c r="C70" s="8">
        <f>SUM(C71)</f>
        <v>600000</v>
      </c>
      <c r="D70" s="8">
        <f>SUM(D71)</f>
        <v>500000</v>
      </c>
      <c r="E70" s="9">
        <f>D70/C70*100</f>
        <v>83.33333333333334</v>
      </c>
      <c r="F70" s="9">
        <f>D70/D10*100</f>
        <v>0.19755869529092496</v>
      </c>
    </row>
    <row r="71" spans="1:6" ht="18.75" customHeight="1">
      <c r="A71" s="10"/>
      <c r="B71" s="39" t="s">
        <v>295</v>
      </c>
      <c r="C71" s="15">
        <f>SUM(C72)</f>
        <v>600000</v>
      </c>
      <c r="D71" s="15">
        <f>SUM(D72)</f>
        <v>500000</v>
      </c>
      <c r="E71" s="9">
        <f>D71/C71*100</f>
        <v>83.33333333333334</v>
      </c>
      <c r="F71" s="9">
        <f>D71/D10*100</f>
        <v>0.19755869529092496</v>
      </c>
    </row>
    <row r="72" spans="1:6" ht="18.75" customHeight="1">
      <c r="A72" s="10" t="s">
        <v>426</v>
      </c>
      <c r="B72" s="45" t="s">
        <v>337</v>
      </c>
      <c r="C72" s="11">
        <v>600000</v>
      </c>
      <c r="D72" s="11">
        <v>500000</v>
      </c>
      <c r="E72" s="9">
        <f>D72/C72*100</f>
        <v>83.33333333333334</v>
      </c>
      <c r="F72" s="9">
        <f>D72/D10*100</f>
        <v>0.19755869529092496</v>
      </c>
    </row>
    <row r="73" spans="1:6" ht="24" customHeight="1">
      <c r="A73" s="10"/>
      <c r="B73" s="45"/>
      <c r="C73" s="11"/>
      <c r="D73" s="11"/>
      <c r="E73" s="9"/>
      <c r="F73" s="9"/>
    </row>
    <row r="74" spans="1:6" ht="18.75" customHeight="1">
      <c r="A74" s="10"/>
      <c r="B74" s="40" t="s">
        <v>392</v>
      </c>
      <c r="C74" s="8">
        <f>SUM(C75)</f>
        <v>47306191</v>
      </c>
      <c r="D74" s="8">
        <f>SUM(D75)</f>
        <v>46610905</v>
      </c>
      <c r="E74" s="9">
        <f>D74/C74*100</f>
        <v>98.53024311342251</v>
      </c>
      <c r="F74" s="13">
        <f>D74/D10*100</f>
        <v>18.4167791562585</v>
      </c>
    </row>
    <row r="75" spans="1:6" ht="18.75" customHeight="1">
      <c r="A75" s="10"/>
      <c r="B75" s="39" t="s">
        <v>295</v>
      </c>
      <c r="C75" s="15">
        <f>SUM(C76:C77)</f>
        <v>47306191</v>
      </c>
      <c r="D75" s="15">
        <f>SUM(D76:D77)</f>
        <v>46610905</v>
      </c>
      <c r="E75" s="9">
        <f>D75/C75*100</f>
        <v>98.53024311342251</v>
      </c>
      <c r="F75" s="13">
        <f>D75/D10*100</f>
        <v>18.4167791562585</v>
      </c>
    </row>
    <row r="76" spans="1:6" ht="18.75" customHeight="1">
      <c r="A76" s="10" t="s">
        <v>69</v>
      </c>
      <c r="B76" s="14" t="s">
        <v>208</v>
      </c>
      <c r="C76" s="11">
        <v>44006191</v>
      </c>
      <c r="D76" s="11">
        <v>43310905</v>
      </c>
      <c r="E76" s="12">
        <f>D76/C76*100</f>
        <v>98.42002685485777</v>
      </c>
      <c r="F76" s="12">
        <f>D76/D10*100</f>
        <v>17.112891767338397</v>
      </c>
    </row>
    <row r="77" spans="1:6" ht="18.75" customHeight="1">
      <c r="A77" s="10" t="s">
        <v>70</v>
      </c>
      <c r="B77" s="14" t="s">
        <v>209</v>
      </c>
      <c r="C77" s="11">
        <v>3300000</v>
      </c>
      <c r="D77" s="11">
        <v>3300000</v>
      </c>
      <c r="E77" s="12">
        <f>D77/C77*100</f>
        <v>100</v>
      </c>
      <c r="F77" s="12">
        <f>D77/D10*100</f>
        <v>1.3038873889201048</v>
      </c>
    </row>
    <row r="78" spans="1:6" ht="18.75" customHeight="1">
      <c r="A78" s="10"/>
      <c r="B78" s="14"/>
      <c r="C78" s="11"/>
      <c r="D78" s="11"/>
      <c r="E78" s="12"/>
      <c r="F78" s="12"/>
    </row>
    <row r="79" spans="1:6" ht="18.75" customHeight="1">
      <c r="A79" s="10"/>
      <c r="B79" s="54" t="s">
        <v>393</v>
      </c>
      <c r="C79" s="15">
        <f>SUM(C80)</f>
        <v>7843906</v>
      </c>
      <c r="D79" s="15">
        <f>SUM(D80)</f>
        <v>8047162</v>
      </c>
      <c r="E79" s="13">
        <f aca="true" t="shared" si="5" ref="E79:E122">D79/C79*100</f>
        <v>102.59126001764938</v>
      </c>
      <c r="F79" s="13">
        <f>D79/D10*100</f>
        <v>3.1795736510294206</v>
      </c>
    </row>
    <row r="80" spans="1:6" ht="18.75" customHeight="1">
      <c r="A80" s="10"/>
      <c r="B80" s="39" t="s">
        <v>295</v>
      </c>
      <c r="C80" s="15">
        <f>SUM(C81:C122)</f>
        <v>7843906</v>
      </c>
      <c r="D80" s="15">
        <f>SUM(D81:D122)</f>
        <v>8047162</v>
      </c>
      <c r="E80" s="13">
        <f t="shared" si="5"/>
        <v>102.59126001764938</v>
      </c>
      <c r="F80" s="13">
        <f>D80/D10*100</f>
        <v>3.1795736510294206</v>
      </c>
    </row>
    <row r="81" spans="1:6" ht="18" customHeight="1">
      <c r="A81" s="10" t="s">
        <v>173</v>
      </c>
      <c r="B81" s="14" t="s">
        <v>288</v>
      </c>
      <c r="C81" s="11">
        <v>550000</v>
      </c>
      <c r="D81" s="11">
        <v>300000</v>
      </c>
      <c r="E81" s="12">
        <f t="shared" si="5"/>
        <v>54.54545454545454</v>
      </c>
      <c r="F81" s="12">
        <f>D81/D10*100</f>
        <v>0.11853521717455498</v>
      </c>
    </row>
    <row r="82" spans="1:6" ht="18" customHeight="1">
      <c r="A82" s="10" t="s">
        <v>178</v>
      </c>
      <c r="B82" s="14" t="s">
        <v>289</v>
      </c>
      <c r="C82" s="11">
        <v>40000</v>
      </c>
      <c r="D82" s="11">
        <v>40000</v>
      </c>
      <c r="E82" s="12">
        <f t="shared" si="5"/>
        <v>100</v>
      </c>
      <c r="F82" s="12">
        <f>D82/D10*100</f>
        <v>0.015804695623274</v>
      </c>
    </row>
    <row r="83" spans="1:6" ht="18" customHeight="1">
      <c r="A83" s="10" t="s">
        <v>429</v>
      </c>
      <c r="B83" s="14" t="s">
        <v>430</v>
      </c>
      <c r="C83" s="11"/>
      <c r="D83" s="11">
        <v>30390</v>
      </c>
      <c r="E83" s="12"/>
      <c r="F83" s="12">
        <f>D83/D10*100</f>
        <v>0.012007617499782419</v>
      </c>
    </row>
    <row r="84" spans="1:6" ht="18" customHeight="1">
      <c r="A84" s="10" t="s">
        <v>57</v>
      </c>
      <c r="B84" s="14" t="s">
        <v>323</v>
      </c>
      <c r="C84" s="11">
        <v>465000</v>
      </c>
      <c r="D84" s="11">
        <v>480000</v>
      </c>
      <c r="E84" s="12">
        <f t="shared" si="5"/>
        <v>103.2258064516129</v>
      </c>
      <c r="F84" s="12">
        <f>D84/D10*100</f>
        <v>0.18965634747928795</v>
      </c>
    </row>
    <row r="85" spans="1:6" ht="18" customHeight="1">
      <c r="A85" s="12" t="s">
        <v>327</v>
      </c>
      <c r="B85" s="38" t="s">
        <v>222</v>
      </c>
      <c r="C85" s="11">
        <v>650000</v>
      </c>
      <c r="D85" s="11">
        <v>650000</v>
      </c>
      <c r="E85" s="12">
        <f>D85/C85*100</f>
        <v>100</v>
      </c>
      <c r="F85" s="12">
        <f>D85/D10*100</f>
        <v>0.25682630387820243</v>
      </c>
    </row>
    <row r="86" spans="1:6" ht="18" customHeight="1">
      <c r="A86" s="10" t="s">
        <v>83</v>
      </c>
      <c r="B86" s="14" t="s">
        <v>355</v>
      </c>
      <c r="C86" s="11">
        <v>6000</v>
      </c>
      <c r="D86" s="11">
        <v>17000</v>
      </c>
      <c r="E86" s="12">
        <f t="shared" si="5"/>
        <v>283.33333333333337</v>
      </c>
      <c r="F86" s="12">
        <f>D86/D10*100</f>
        <v>0.006716995639891449</v>
      </c>
    </row>
    <row r="87" spans="1:6" ht="18" customHeight="1">
      <c r="A87" s="10" t="s">
        <v>62</v>
      </c>
      <c r="B87" s="14" t="s">
        <v>290</v>
      </c>
      <c r="C87" s="11">
        <v>3360</v>
      </c>
      <c r="D87" s="11">
        <v>4500</v>
      </c>
      <c r="E87" s="12">
        <f t="shared" si="5"/>
        <v>133.92857142857142</v>
      </c>
      <c r="F87" s="12">
        <f>D87/D10*100</f>
        <v>0.0017780282576183247</v>
      </c>
    </row>
    <row r="88" spans="1:6" ht="18" customHeight="1">
      <c r="A88" s="10" t="s">
        <v>338</v>
      </c>
      <c r="B88" s="14" t="s">
        <v>339</v>
      </c>
      <c r="C88" s="11">
        <v>0</v>
      </c>
      <c r="D88" s="11">
        <v>100</v>
      </c>
      <c r="E88" s="12"/>
      <c r="F88" s="12">
        <f>D88/D10*100</f>
        <v>3.9511739058184994E-05</v>
      </c>
    </row>
    <row r="89" spans="1:6" ht="18" customHeight="1">
      <c r="A89" s="10" t="s">
        <v>144</v>
      </c>
      <c r="B89" s="14" t="s">
        <v>291</v>
      </c>
      <c r="C89" s="11">
        <v>90620</v>
      </c>
      <c r="D89" s="11">
        <v>83815</v>
      </c>
      <c r="E89" s="12">
        <f t="shared" si="5"/>
        <v>92.49062017214743</v>
      </c>
      <c r="F89" s="12">
        <f>D89/D10*100</f>
        <v>0.03311676409161775</v>
      </c>
    </row>
    <row r="90" spans="1:6" ht="18" customHeight="1">
      <c r="A90" s="10" t="s">
        <v>210</v>
      </c>
      <c r="B90" s="14" t="s">
        <v>239</v>
      </c>
      <c r="C90" s="11">
        <v>11700</v>
      </c>
      <c r="D90" s="11">
        <v>4000</v>
      </c>
      <c r="E90" s="12">
        <f t="shared" si="5"/>
        <v>34.18803418803419</v>
      </c>
      <c r="F90" s="12">
        <f>D90/D10*100</f>
        <v>0.0015804695623273996</v>
      </c>
    </row>
    <row r="91" spans="1:6" ht="18" customHeight="1">
      <c r="A91" s="10" t="s">
        <v>145</v>
      </c>
      <c r="B91" s="14" t="s">
        <v>240</v>
      </c>
      <c r="C91" s="11">
        <v>39380</v>
      </c>
      <c r="D91" s="11">
        <v>38700</v>
      </c>
      <c r="E91" s="12">
        <f t="shared" si="5"/>
        <v>98.27323514474352</v>
      </c>
      <c r="F91" s="12">
        <f>D91/D10*100</f>
        <v>0.015291043015517591</v>
      </c>
    </row>
    <row r="92" spans="1:6" ht="18" customHeight="1">
      <c r="A92" s="10" t="s">
        <v>146</v>
      </c>
      <c r="B92" s="14" t="s">
        <v>241</v>
      </c>
      <c r="C92" s="11">
        <v>51700</v>
      </c>
      <c r="D92" s="11">
        <v>27900</v>
      </c>
      <c r="E92" s="12">
        <f t="shared" si="5"/>
        <v>53.9651837524178</v>
      </c>
      <c r="F92" s="12">
        <f>D92/D10*100</f>
        <v>0.011023775197233613</v>
      </c>
    </row>
    <row r="93" spans="1:6" ht="18" customHeight="1">
      <c r="A93" s="10" t="s">
        <v>147</v>
      </c>
      <c r="B93" s="14" t="s">
        <v>242</v>
      </c>
      <c r="C93" s="11">
        <v>2298130</v>
      </c>
      <c r="D93" s="11">
        <v>2541410</v>
      </c>
      <c r="E93" s="12">
        <f t="shared" si="5"/>
        <v>110.58599818112988</v>
      </c>
      <c r="F93" s="12">
        <f>D93/D10*100</f>
        <v>1.0041552875986193</v>
      </c>
    </row>
    <row r="94" spans="1:6" ht="18" customHeight="1">
      <c r="A94" s="10" t="s">
        <v>340</v>
      </c>
      <c r="B94" s="14" t="s">
        <v>341</v>
      </c>
      <c r="C94" s="11">
        <v>0</v>
      </c>
      <c r="D94" s="11">
        <v>100</v>
      </c>
      <c r="E94" s="12"/>
      <c r="F94" s="12">
        <f>D94/D10*100</f>
        <v>3.9511739058184994E-05</v>
      </c>
    </row>
    <row r="95" spans="1:6" ht="18.75" customHeight="1">
      <c r="A95" s="10" t="s">
        <v>148</v>
      </c>
      <c r="B95" s="14" t="s">
        <v>238</v>
      </c>
      <c r="C95" s="11">
        <v>170452</v>
      </c>
      <c r="D95" s="11">
        <v>180800</v>
      </c>
      <c r="E95" s="12">
        <f t="shared" si="5"/>
        <v>106.07091732569873</v>
      </c>
      <c r="F95" s="12">
        <f>D95/D10*100</f>
        <v>0.07143722421719846</v>
      </c>
    </row>
    <row r="96" spans="1:6" ht="18.75" customHeight="1">
      <c r="A96" s="10" t="s">
        <v>149</v>
      </c>
      <c r="B96" s="14" t="s">
        <v>243</v>
      </c>
      <c r="C96" s="11">
        <v>32100</v>
      </c>
      <c r="D96" s="11">
        <v>9000</v>
      </c>
      <c r="E96" s="12">
        <f t="shared" si="5"/>
        <v>28.037383177570092</v>
      </c>
      <c r="F96" s="12">
        <f>D96/D10*100</f>
        <v>0.0035560565152366495</v>
      </c>
    </row>
    <row r="97" spans="1:6" ht="18.75" customHeight="1">
      <c r="A97" s="10" t="s">
        <v>150</v>
      </c>
      <c r="B97" s="14" t="s">
        <v>244</v>
      </c>
      <c r="C97" s="11">
        <v>6100</v>
      </c>
      <c r="D97" s="11">
        <v>0</v>
      </c>
      <c r="E97" s="12">
        <f t="shared" si="5"/>
        <v>0</v>
      </c>
      <c r="F97" s="12">
        <f>D97/D10*100</f>
        <v>0</v>
      </c>
    </row>
    <row r="98" spans="1:6" ht="18.75" customHeight="1">
      <c r="A98" s="10" t="s">
        <v>342</v>
      </c>
      <c r="B98" s="14" t="s">
        <v>343</v>
      </c>
      <c r="C98" s="11">
        <v>0</v>
      </c>
      <c r="D98" s="11">
        <v>640885</v>
      </c>
      <c r="E98" s="12"/>
      <c r="F98" s="12">
        <f>D98/D10*100</f>
        <v>0.2532248088630489</v>
      </c>
    </row>
    <row r="99" spans="1:6" ht="18.75" customHeight="1">
      <c r="A99" s="10" t="s">
        <v>344</v>
      </c>
      <c r="B99" s="14" t="s">
        <v>345</v>
      </c>
      <c r="C99" s="11">
        <v>0</v>
      </c>
      <c r="D99" s="11">
        <v>404886</v>
      </c>
      <c r="E99" s="12"/>
      <c r="F99" s="12">
        <f>D99/D10*100</f>
        <v>0.15997749980312287</v>
      </c>
    </row>
    <row r="100" spans="1:6" ht="18.75" customHeight="1">
      <c r="A100" s="10" t="s">
        <v>215</v>
      </c>
      <c r="B100" s="14" t="s">
        <v>246</v>
      </c>
      <c r="C100" s="11">
        <v>4700</v>
      </c>
      <c r="D100" s="11">
        <v>4900</v>
      </c>
      <c r="E100" s="12">
        <f t="shared" si="5"/>
        <v>104.25531914893618</v>
      </c>
      <c r="F100" s="12">
        <f>D100/D10*100</f>
        <v>0.0019360752138510645</v>
      </c>
    </row>
    <row r="101" spans="1:6" ht="18.75" customHeight="1">
      <c r="A101" s="10" t="s">
        <v>211</v>
      </c>
      <c r="B101" s="14" t="s">
        <v>247</v>
      </c>
      <c r="C101" s="11">
        <v>260000</v>
      </c>
      <c r="D101" s="11">
        <v>266000</v>
      </c>
      <c r="E101" s="12">
        <f t="shared" si="5"/>
        <v>102.30769230769229</v>
      </c>
      <c r="F101" s="12">
        <f>D101/D10*100</f>
        <v>0.10510122589477207</v>
      </c>
    </row>
    <row r="102" spans="1:6" ht="18.75" customHeight="1">
      <c r="A102" s="10" t="s">
        <v>151</v>
      </c>
      <c r="B102" s="14" t="s">
        <v>263</v>
      </c>
      <c r="C102" s="11">
        <v>6000</v>
      </c>
      <c r="D102" s="11">
        <v>6000</v>
      </c>
      <c r="E102" s="12">
        <f t="shared" si="5"/>
        <v>100</v>
      </c>
      <c r="F102" s="12">
        <f>D102/D10*100</f>
        <v>0.0023707043434910992</v>
      </c>
    </row>
    <row r="103" spans="1:6" ht="18.75" customHeight="1">
      <c r="A103" s="10" t="s">
        <v>179</v>
      </c>
      <c r="B103" s="14" t="s">
        <v>202</v>
      </c>
      <c r="C103" s="11">
        <v>25000</v>
      </c>
      <c r="D103" s="11">
        <v>28000</v>
      </c>
      <c r="E103" s="12">
        <f t="shared" si="5"/>
        <v>112.00000000000001</v>
      </c>
      <c r="F103" s="12">
        <f>D103/D10*100</f>
        <v>0.011063286936291798</v>
      </c>
    </row>
    <row r="104" spans="1:6" ht="18.75" customHeight="1">
      <c r="A104" s="10" t="s">
        <v>212</v>
      </c>
      <c r="B104" s="14" t="s">
        <v>202</v>
      </c>
      <c r="C104" s="11">
        <v>169</v>
      </c>
      <c r="D104" s="11">
        <v>0</v>
      </c>
      <c r="E104" s="12">
        <f t="shared" si="5"/>
        <v>0</v>
      </c>
      <c r="F104" s="12">
        <f>D104/D10*100</f>
        <v>0</v>
      </c>
    </row>
    <row r="105" spans="1:6" ht="18.75" customHeight="1">
      <c r="A105" s="10" t="s">
        <v>143</v>
      </c>
      <c r="B105" s="14" t="s">
        <v>180</v>
      </c>
      <c r="C105" s="11">
        <v>7550</v>
      </c>
      <c r="D105" s="11">
        <v>11250</v>
      </c>
      <c r="E105" s="12">
        <f t="shared" si="5"/>
        <v>149.0066225165563</v>
      </c>
      <c r="F105" s="12">
        <f>D105/D10*100</f>
        <v>0.004445070644045811</v>
      </c>
    </row>
    <row r="106" spans="1:6" ht="18.75" customHeight="1">
      <c r="A106" s="10" t="s">
        <v>213</v>
      </c>
      <c r="B106" s="14" t="s">
        <v>248</v>
      </c>
      <c r="C106" s="11">
        <v>1000</v>
      </c>
      <c r="D106" s="11">
        <v>1000</v>
      </c>
      <c r="E106" s="12">
        <f t="shared" si="5"/>
        <v>100</v>
      </c>
      <c r="F106" s="12">
        <f>D106/D10*100</f>
        <v>0.0003951173905818499</v>
      </c>
    </row>
    <row r="107" spans="1:6" ht="18.75" customHeight="1">
      <c r="A107" s="10" t="s">
        <v>181</v>
      </c>
      <c r="B107" s="14" t="s">
        <v>249</v>
      </c>
      <c r="C107" s="11">
        <v>800</v>
      </c>
      <c r="D107" s="11">
        <v>510</v>
      </c>
      <c r="E107" s="12">
        <f t="shared" si="5"/>
        <v>63.74999999999999</v>
      </c>
      <c r="F107" s="12">
        <f>D107/D10*100</f>
        <v>0.00020150986919674344</v>
      </c>
    </row>
    <row r="108" spans="1:6" ht="18.75" customHeight="1">
      <c r="A108" s="37" t="s">
        <v>216</v>
      </c>
      <c r="B108" s="14" t="s">
        <v>250</v>
      </c>
      <c r="C108" s="29">
        <v>166</v>
      </c>
      <c r="D108" s="29">
        <v>0</v>
      </c>
      <c r="E108" s="38">
        <f t="shared" si="5"/>
        <v>0</v>
      </c>
      <c r="F108" s="12">
        <f>D108/D10*100</f>
        <v>0</v>
      </c>
    </row>
    <row r="109" spans="1:6" ht="18.75" customHeight="1">
      <c r="A109" s="37" t="s">
        <v>346</v>
      </c>
      <c r="B109" s="14" t="s">
        <v>250</v>
      </c>
      <c r="C109" s="29">
        <v>0</v>
      </c>
      <c r="D109" s="29">
        <v>166</v>
      </c>
      <c r="E109" s="38"/>
      <c r="F109" s="12">
        <f>D109/D10*100</f>
        <v>6.558948683658709E-05</v>
      </c>
    </row>
    <row r="110" spans="1:6" ht="18.75" customHeight="1">
      <c r="A110" s="10" t="s">
        <v>182</v>
      </c>
      <c r="B110" s="14" t="s">
        <v>251</v>
      </c>
      <c r="C110" s="11">
        <v>8500</v>
      </c>
      <c r="D110" s="11">
        <v>8700</v>
      </c>
      <c r="E110" s="12">
        <f t="shared" si="5"/>
        <v>102.35294117647058</v>
      </c>
      <c r="F110" s="12">
        <f>D110/D10*100</f>
        <v>0.003437521298062094</v>
      </c>
    </row>
    <row r="111" spans="1:6" ht="18.75" customHeight="1">
      <c r="A111" s="10" t="s">
        <v>64</v>
      </c>
      <c r="B111" s="14" t="s">
        <v>252</v>
      </c>
      <c r="C111" s="11">
        <v>58000</v>
      </c>
      <c r="D111" s="11">
        <v>59350</v>
      </c>
      <c r="E111" s="12">
        <f t="shared" si="5"/>
        <v>102.32758620689654</v>
      </c>
      <c r="F111" s="12">
        <f>D111/D10*100</f>
        <v>0.02345021713103279</v>
      </c>
    </row>
    <row r="112" spans="1:6" ht="18.75" customHeight="1">
      <c r="A112" s="10" t="s">
        <v>152</v>
      </c>
      <c r="B112" s="14" t="s">
        <v>253</v>
      </c>
      <c r="C112" s="11">
        <v>125000</v>
      </c>
      <c r="D112" s="11">
        <v>142000</v>
      </c>
      <c r="E112" s="12">
        <f t="shared" si="5"/>
        <v>113.6</v>
      </c>
      <c r="F112" s="12">
        <f>D112/D10*100</f>
        <v>0.05610666946262269</v>
      </c>
    </row>
    <row r="113" spans="1:6" ht="18.75" customHeight="1">
      <c r="A113" s="10" t="s">
        <v>347</v>
      </c>
      <c r="B113" s="14" t="s">
        <v>348</v>
      </c>
      <c r="C113" s="11">
        <v>0</v>
      </c>
      <c r="D113" s="11">
        <v>800</v>
      </c>
      <c r="E113" s="12"/>
      <c r="F113" s="12">
        <f>D113/D10*100</f>
        <v>0.00031609391246547995</v>
      </c>
    </row>
    <row r="114" spans="1:6" ht="18.75" customHeight="1">
      <c r="A114" s="10" t="s">
        <v>153</v>
      </c>
      <c r="B114" s="14" t="s">
        <v>254</v>
      </c>
      <c r="C114" s="11">
        <v>631288</v>
      </c>
      <c r="D114" s="11">
        <v>0</v>
      </c>
      <c r="E114" s="12">
        <f t="shared" si="5"/>
        <v>0</v>
      </c>
      <c r="F114" s="12">
        <f>D114/D10*100</f>
        <v>0</v>
      </c>
    </row>
    <row r="115" spans="1:6" ht="18.75" customHeight="1">
      <c r="A115" s="10" t="s">
        <v>154</v>
      </c>
      <c r="B115" s="14" t="s">
        <v>255</v>
      </c>
      <c r="C115" s="11">
        <v>427380</v>
      </c>
      <c r="D115" s="11">
        <v>0</v>
      </c>
      <c r="E115" s="12">
        <f t="shared" si="5"/>
        <v>0</v>
      </c>
      <c r="F115" s="12">
        <f>D115/D10*100</f>
        <v>0</v>
      </c>
    </row>
    <row r="116" spans="1:6" ht="18.75" customHeight="1">
      <c r="A116" s="10" t="s">
        <v>156</v>
      </c>
      <c r="B116" s="14" t="s">
        <v>256</v>
      </c>
      <c r="C116" s="11">
        <v>33667</v>
      </c>
      <c r="D116" s="11">
        <v>45000</v>
      </c>
      <c r="E116" s="12">
        <f t="shared" si="5"/>
        <v>133.6620429500698</v>
      </c>
      <c r="F116" s="12">
        <f>D116/D10*100</f>
        <v>0.017780282576183245</v>
      </c>
    </row>
    <row r="117" spans="1:6" ht="18.75" customHeight="1">
      <c r="A117" s="10" t="s">
        <v>155</v>
      </c>
      <c r="B117" s="14" t="s">
        <v>257</v>
      </c>
      <c r="C117" s="11">
        <v>144</v>
      </c>
      <c r="D117" s="11">
        <v>0</v>
      </c>
      <c r="E117" s="12">
        <f t="shared" si="5"/>
        <v>0</v>
      </c>
      <c r="F117" s="12">
        <f>D117/D10*100</f>
        <v>0</v>
      </c>
    </row>
    <row r="118" spans="1:6" ht="18.75" customHeight="1">
      <c r="A118" s="10" t="s">
        <v>183</v>
      </c>
      <c r="B118" s="14" t="s">
        <v>258</v>
      </c>
      <c r="C118" s="11">
        <v>220000</v>
      </c>
      <c r="D118" s="11">
        <v>330000</v>
      </c>
      <c r="E118" s="12">
        <f>D118/C118*100</f>
        <v>150</v>
      </c>
      <c r="F118" s="12">
        <f>D118/D10*100</f>
        <v>0.13038873889201047</v>
      </c>
    </row>
    <row r="119" spans="1:6" ht="18.75" customHeight="1">
      <c r="A119" s="10" t="s">
        <v>157</v>
      </c>
      <c r="B119" s="14" t="s">
        <v>259</v>
      </c>
      <c r="C119" s="11">
        <v>230000</v>
      </c>
      <c r="D119" s="11">
        <v>240000</v>
      </c>
      <c r="E119" s="12">
        <f t="shared" si="5"/>
        <v>104.34782608695652</v>
      </c>
      <c r="F119" s="12">
        <f>D119/D10*100</f>
        <v>0.09482817373964397</v>
      </c>
    </row>
    <row r="120" spans="1:6" ht="18.75" customHeight="1">
      <c r="A120" s="10" t="s">
        <v>158</v>
      </c>
      <c r="B120" s="14" t="s">
        <v>260</v>
      </c>
      <c r="C120" s="11">
        <v>1330000</v>
      </c>
      <c r="D120" s="11">
        <v>1370000</v>
      </c>
      <c r="E120" s="12">
        <f t="shared" si="5"/>
        <v>103.00751879699249</v>
      </c>
      <c r="F120" s="12">
        <f>D120/D10*100</f>
        <v>0.5413108250971344</v>
      </c>
    </row>
    <row r="121" spans="1:6" ht="18.75" customHeight="1">
      <c r="A121" s="10" t="s">
        <v>214</v>
      </c>
      <c r="B121" s="14" t="s">
        <v>261</v>
      </c>
      <c r="C121" s="11">
        <v>10000</v>
      </c>
      <c r="D121" s="11">
        <v>10000</v>
      </c>
      <c r="E121" s="12">
        <f t="shared" si="5"/>
        <v>100</v>
      </c>
      <c r="F121" s="12">
        <f>D121/D10*100</f>
        <v>0.0039511739058185</v>
      </c>
    </row>
    <row r="122" spans="1:7" ht="18.75" customHeight="1">
      <c r="A122" s="10" t="s">
        <v>204</v>
      </c>
      <c r="B122" s="14" t="s">
        <v>262</v>
      </c>
      <c r="C122" s="11">
        <v>50000</v>
      </c>
      <c r="D122" s="11">
        <v>70000</v>
      </c>
      <c r="E122" s="12">
        <f t="shared" si="5"/>
        <v>140</v>
      </c>
      <c r="F122" s="12">
        <f>D122/D10*100</f>
        <v>0.027658217340729492</v>
      </c>
      <c r="G122" s="22"/>
    </row>
    <row r="123" spans="1:6" ht="18.75" customHeight="1">
      <c r="A123" s="10"/>
      <c r="B123" s="14"/>
      <c r="C123" s="11"/>
      <c r="D123" s="11"/>
      <c r="E123" s="12"/>
      <c r="F123" s="12"/>
    </row>
    <row r="124" spans="1:6" ht="18.75" customHeight="1">
      <c r="A124" s="10"/>
      <c r="B124" s="46" t="s">
        <v>349</v>
      </c>
      <c r="C124" s="8">
        <f>SUM(C125)</f>
        <v>50550</v>
      </c>
      <c r="D124" s="8">
        <f>SUM(D125)</f>
        <v>11760</v>
      </c>
      <c r="E124" s="13">
        <f aca="true" t="shared" si="6" ref="E124:E129">D124/C124*100</f>
        <v>23.264094955489615</v>
      </c>
      <c r="F124" s="9">
        <f>D124/D10*100</f>
        <v>0.004646580513242555</v>
      </c>
    </row>
    <row r="125" spans="1:6" ht="18.75" customHeight="1">
      <c r="A125" s="10"/>
      <c r="B125" s="39" t="s">
        <v>295</v>
      </c>
      <c r="C125" s="8">
        <f>SUM(C126:C129)</f>
        <v>50550</v>
      </c>
      <c r="D125" s="8">
        <f>SUM(D126:D129)</f>
        <v>11760</v>
      </c>
      <c r="E125" s="13">
        <f t="shared" si="6"/>
        <v>23.264094955489615</v>
      </c>
      <c r="F125" s="9">
        <f>D125/D10*100</f>
        <v>0.004646580513242555</v>
      </c>
    </row>
    <row r="126" spans="1:6" ht="18.75" customHeight="1">
      <c r="A126" s="10" t="s">
        <v>133</v>
      </c>
      <c r="B126" s="14" t="s">
        <v>43</v>
      </c>
      <c r="C126" s="11">
        <v>20000</v>
      </c>
      <c r="D126" s="11">
        <v>9300</v>
      </c>
      <c r="E126" s="12">
        <f t="shared" si="6"/>
        <v>46.5</v>
      </c>
      <c r="F126" s="12">
        <f>D126/D10*100</f>
        <v>0.0036745917324112042</v>
      </c>
    </row>
    <row r="127" spans="1:6" ht="18.75" customHeight="1">
      <c r="A127" s="10" t="s">
        <v>134</v>
      </c>
      <c r="B127" s="14" t="s">
        <v>43</v>
      </c>
      <c r="C127" s="11">
        <v>150</v>
      </c>
      <c r="D127" s="11">
        <v>0</v>
      </c>
      <c r="E127" s="16">
        <f t="shared" si="6"/>
        <v>0</v>
      </c>
      <c r="F127" s="12">
        <f>D127/D10*100</f>
        <v>0</v>
      </c>
    </row>
    <row r="128" spans="1:6" ht="18.75" customHeight="1">
      <c r="A128" s="10" t="s">
        <v>137</v>
      </c>
      <c r="B128" s="14" t="s">
        <v>43</v>
      </c>
      <c r="C128" s="11">
        <v>30000</v>
      </c>
      <c r="D128" s="11">
        <v>2060</v>
      </c>
      <c r="E128" s="16">
        <f t="shared" si="6"/>
        <v>6.866666666666667</v>
      </c>
      <c r="F128" s="12">
        <f>D128/D10*100</f>
        <v>0.0008139418245986107</v>
      </c>
    </row>
    <row r="129" spans="1:6" ht="18.75" customHeight="1">
      <c r="A129" s="10" t="s">
        <v>135</v>
      </c>
      <c r="B129" s="14" t="s">
        <v>43</v>
      </c>
      <c r="C129" s="11">
        <v>400</v>
      </c>
      <c r="D129" s="11">
        <v>400</v>
      </c>
      <c r="E129" s="12">
        <f t="shared" si="6"/>
        <v>100</v>
      </c>
      <c r="F129" s="12">
        <f>D129/D10*100</f>
        <v>0.00015804695623273997</v>
      </c>
    </row>
    <row r="130" spans="1:6" ht="18.75" customHeight="1">
      <c r="A130" s="10"/>
      <c r="B130" s="14"/>
      <c r="C130" s="11"/>
      <c r="D130" s="11"/>
      <c r="E130" s="12"/>
      <c r="F130" s="10"/>
    </row>
    <row r="131" spans="1:6" ht="18.75" customHeight="1">
      <c r="A131" s="10"/>
      <c r="B131" s="40" t="s">
        <v>394</v>
      </c>
      <c r="C131" s="8">
        <f>SUM(C133:C134)</f>
        <v>26394405</v>
      </c>
      <c r="D131" s="8">
        <f>SUM(D133:D134)</f>
        <v>28279973</v>
      </c>
      <c r="E131" s="9">
        <f>D131/C131*100</f>
        <v>107.14381703243548</v>
      </c>
      <c r="F131" s="9">
        <f>D131/D10*100</f>
        <v>11.17390913748517</v>
      </c>
    </row>
    <row r="132" spans="1:6" ht="18.75" customHeight="1">
      <c r="A132" s="10"/>
      <c r="B132" s="39" t="s">
        <v>295</v>
      </c>
      <c r="C132" s="8">
        <f>SUM(C133:C134)</f>
        <v>26394405</v>
      </c>
      <c r="D132" s="8">
        <f>SUM(D133:D134)</f>
        <v>28279973</v>
      </c>
      <c r="E132" s="9">
        <f>D132/C132*100</f>
        <v>107.14381703243548</v>
      </c>
      <c r="F132" s="9">
        <f>D132/D10*100</f>
        <v>11.17390913748517</v>
      </c>
    </row>
    <row r="133" spans="1:6" ht="18.75" customHeight="1">
      <c r="A133" s="10" t="s">
        <v>71</v>
      </c>
      <c r="B133" s="37" t="s">
        <v>16</v>
      </c>
      <c r="C133" s="11">
        <v>26083354</v>
      </c>
      <c r="D133" s="11">
        <v>26908735</v>
      </c>
      <c r="E133" s="12">
        <f>D133/C133*100</f>
        <v>103.16439749274575</v>
      </c>
      <c r="F133" s="17">
        <f>D133/D10*100</f>
        <v>10.632109157058494</v>
      </c>
    </row>
    <row r="134" spans="1:6" ht="18.75" customHeight="1">
      <c r="A134" s="30" t="s">
        <v>72</v>
      </c>
      <c r="B134" s="37" t="s">
        <v>44</v>
      </c>
      <c r="C134" s="11">
        <v>311051</v>
      </c>
      <c r="D134" s="11">
        <v>1371238</v>
      </c>
      <c r="E134" s="12">
        <f>D134/C134*100</f>
        <v>440.84024806221487</v>
      </c>
      <c r="F134" s="17">
        <f>D134/D10*100</f>
        <v>0.5417999804266747</v>
      </c>
    </row>
    <row r="135" spans="1:6" ht="18.75" customHeight="1">
      <c r="A135" s="10"/>
      <c r="B135" s="37"/>
      <c r="C135" s="11"/>
      <c r="D135" s="11"/>
      <c r="E135" s="12"/>
      <c r="F135" s="10"/>
    </row>
    <row r="136" spans="1:6" ht="24" customHeight="1">
      <c r="A136" s="10"/>
      <c r="B136" s="39" t="s">
        <v>350</v>
      </c>
      <c r="C136" s="8">
        <f>SUM(C137:C138)</f>
        <v>29276701</v>
      </c>
      <c r="D136" s="8">
        <f>SUM(D137:D138)</f>
        <v>26575668</v>
      </c>
      <c r="E136" s="9">
        <f>D136/C136*100</f>
        <v>90.77412103228434</v>
      </c>
      <c r="F136" s="9">
        <f>D136/D10*100</f>
        <v>10.50050859312957</v>
      </c>
    </row>
    <row r="137" spans="1:6" ht="18" customHeight="1">
      <c r="A137" s="10"/>
      <c r="B137" s="39" t="s">
        <v>296</v>
      </c>
      <c r="C137" s="8">
        <f>C167</f>
        <v>1577734</v>
      </c>
      <c r="D137" s="8">
        <f>D167</f>
        <v>2394859</v>
      </c>
      <c r="E137" s="9">
        <f>D137/C137*100</f>
        <v>151.79104969532253</v>
      </c>
      <c r="F137" s="9" t="e">
        <f>D137/D8*100</f>
        <v>#VALUE!</v>
      </c>
    </row>
    <row r="138" spans="1:6" ht="18" customHeight="1">
      <c r="A138" s="10"/>
      <c r="B138" s="39" t="s">
        <v>295</v>
      </c>
      <c r="C138" s="8">
        <f>C141+C156+C173</f>
        <v>27698967</v>
      </c>
      <c r="D138" s="8">
        <f>D141+D156+D173</f>
        <v>24180809</v>
      </c>
      <c r="E138" s="9">
        <f>D138/C138*100</f>
        <v>87.29859492594075</v>
      </c>
      <c r="F138" s="9">
        <f>D138/D10*100</f>
        <v>9.554258154238111</v>
      </c>
    </row>
    <row r="139" spans="1:6" ht="18" customHeight="1">
      <c r="A139" s="10"/>
      <c r="B139" s="39"/>
      <c r="C139" s="8"/>
      <c r="D139" s="8"/>
      <c r="E139" s="9"/>
      <c r="F139" s="9"/>
    </row>
    <row r="140" spans="1:6" ht="41.25" customHeight="1">
      <c r="A140" s="10"/>
      <c r="B140" s="39" t="s">
        <v>395</v>
      </c>
      <c r="C140" s="8">
        <f>SUM(C141)</f>
        <v>21890421</v>
      </c>
      <c r="D140" s="8">
        <f>SUM(D143:D153)</f>
        <v>21290490</v>
      </c>
      <c r="E140" s="9">
        <f aca="true" t="shared" si="7" ref="E140:E189">D140/C140*100</f>
        <v>97.25939030592421</v>
      </c>
      <c r="F140" s="9">
        <f>D140/D10*100</f>
        <v>8.41224285300897</v>
      </c>
    </row>
    <row r="141" spans="1:6" ht="18" customHeight="1">
      <c r="A141" s="10"/>
      <c r="B141" s="39" t="s">
        <v>295</v>
      </c>
      <c r="C141" s="8">
        <f>SUM(C142:C153)</f>
        <v>21890421</v>
      </c>
      <c r="D141" s="8">
        <f>SUM(D142:D153)</f>
        <v>21290490</v>
      </c>
      <c r="E141" s="9">
        <f t="shared" si="7"/>
        <v>97.25939030592421</v>
      </c>
      <c r="F141" s="9">
        <f>D141/D10*100</f>
        <v>8.41224285300897</v>
      </c>
    </row>
    <row r="142" spans="1:6" ht="18" customHeight="1">
      <c r="A142" s="12" t="s">
        <v>315</v>
      </c>
      <c r="B142" s="44" t="s">
        <v>351</v>
      </c>
      <c r="C142" s="18">
        <v>4088</v>
      </c>
      <c r="D142" s="18">
        <v>0</v>
      </c>
      <c r="E142" s="17">
        <f t="shared" si="7"/>
        <v>0</v>
      </c>
      <c r="F142" s="9">
        <f>D142/D10*100</f>
        <v>0</v>
      </c>
    </row>
    <row r="143" spans="1:6" ht="18" customHeight="1">
      <c r="A143" s="12" t="s">
        <v>73</v>
      </c>
      <c r="B143" s="38" t="s">
        <v>26</v>
      </c>
      <c r="C143" s="11">
        <v>455213</v>
      </c>
      <c r="D143" s="11">
        <v>458329</v>
      </c>
      <c r="E143" s="12">
        <f t="shared" si="7"/>
        <v>100.68451472167975</v>
      </c>
      <c r="F143" s="12">
        <f>D143/D10*100</f>
        <v>0.1810937585079887</v>
      </c>
    </row>
    <row r="144" spans="1:6" ht="18" customHeight="1">
      <c r="A144" s="12" t="s">
        <v>74</v>
      </c>
      <c r="B144" s="38" t="s">
        <v>17</v>
      </c>
      <c r="C144" s="11">
        <v>12955</v>
      </c>
      <c r="D144" s="11">
        <v>13155</v>
      </c>
      <c r="E144" s="12">
        <f t="shared" si="7"/>
        <v>101.54380548050945</v>
      </c>
      <c r="F144" s="12">
        <f>D144/D10*100</f>
        <v>0.005197769273104236</v>
      </c>
    </row>
    <row r="145" spans="1:6" ht="18" customHeight="1">
      <c r="A145" s="12" t="s">
        <v>218</v>
      </c>
      <c r="B145" s="38" t="s">
        <v>219</v>
      </c>
      <c r="C145" s="11">
        <v>2500</v>
      </c>
      <c r="D145" s="11">
        <v>0</v>
      </c>
      <c r="E145" s="12">
        <f t="shared" si="7"/>
        <v>0</v>
      </c>
      <c r="F145" s="12">
        <f>D145/D10*100</f>
        <v>0</v>
      </c>
    </row>
    <row r="146" spans="1:6" ht="18" customHeight="1">
      <c r="A146" s="12" t="s">
        <v>76</v>
      </c>
      <c r="B146" s="38" t="s">
        <v>45</v>
      </c>
      <c r="C146" s="11">
        <v>4230</v>
      </c>
      <c r="D146" s="11">
        <v>4230</v>
      </c>
      <c r="E146" s="12">
        <f t="shared" si="7"/>
        <v>100</v>
      </c>
      <c r="F146" s="12">
        <f>D146/D10*100</f>
        <v>0.0016713465621612251</v>
      </c>
    </row>
    <row r="147" spans="1:6" ht="18" customHeight="1">
      <c r="A147" s="12" t="s">
        <v>75</v>
      </c>
      <c r="B147" s="38" t="s">
        <v>20</v>
      </c>
      <c r="C147" s="11">
        <v>277935</v>
      </c>
      <c r="D147" s="11">
        <v>281467</v>
      </c>
      <c r="E147" s="12">
        <f>D147/C147*100</f>
        <v>101.27080072678865</v>
      </c>
      <c r="F147" s="12">
        <f>D147/D10*100</f>
        <v>0.11121250657490155</v>
      </c>
    </row>
    <row r="148" spans="1:6" ht="18" customHeight="1">
      <c r="A148" s="12" t="s">
        <v>125</v>
      </c>
      <c r="B148" s="38" t="s">
        <v>126</v>
      </c>
      <c r="C148" s="11">
        <v>18840000</v>
      </c>
      <c r="D148" s="11">
        <v>18145840</v>
      </c>
      <c r="E148" s="12">
        <f>D148/C148*100</f>
        <v>96.31549893842887</v>
      </c>
      <c r="F148" s="12">
        <f>D148/D10*100</f>
        <v>7.169736950715755</v>
      </c>
    </row>
    <row r="149" spans="1:6" ht="18" customHeight="1">
      <c r="A149" s="12" t="s">
        <v>77</v>
      </c>
      <c r="B149" s="38" t="s">
        <v>35</v>
      </c>
      <c r="C149" s="11">
        <v>196000</v>
      </c>
      <c r="D149" s="11">
        <v>204984</v>
      </c>
      <c r="E149" s="12">
        <f t="shared" si="7"/>
        <v>104.58367346938775</v>
      </c>
      <c r="F149" s="12">
        <f>D149/D10*100</f>
        <v>0.08099274319102992</v>
      </c>
    </row>
    <row r="150" spans="1:6" ht="18" customHeight="1">
      <c r="A150" s="12" t="s">
        <v>78</v>
      </c>
      <c r="B150" s="38" t="s">
        <v>11</v>
      </c>
      <c r="C150" s="11">
        <v>1986000</v>
      </c>
      <c r="D150" s="11">
        <v>2085300</v>
      </c>
      <c r="E150" s="12">
        <f t="shared" si="7"/>
        <v>105</v>
      </c>
      <c r="F150" s="12">
        <f>D150/D10*100</f>
        <v>0.8239382945803316</v>
      </c>
    </row>
    <row r="151" spans="1:6" ht="18" customHeight="1">
      <c r="A151" s="12" t="s">
        <v>79</v>
      </c>
      <c r="B151" s="38" t="s">
        <v>19</v>
      </c>
      <c r="C151" s="11">
        <v>95000</v>
      </c>
      <c r="D151" s="11">
        <v>97185</v>
      </c>
      <c r="E151" s="12">
        <f t="shared" si="7"/>
        <v>102.3</v>
      </c>
      <c r="F151" s="12">
        <f>D151/D10*100</f>
        <v>0.038399483603697084</v>
      </c>
    </row>
    <row r="152" spans="1:6" ht="18" customHeight="1">
      <c r="A152" s="12" t="s">
        <v>220</v>
      </c>
      <c r="B152" s="38" t="s">
        <v>221</v>
      </c>
      <c r="C152" s="11">
        <v>3500</v>
      </c>
      <c r="D152" s="11">
        <v>0</v>
      </c>
      <c r="E152" s="12">
        <f t="shared" si="7"/>
        <v>0</v>
      </c>
      <c r="F152" s="12">
        <f>D152/D10*100</f>
        <v>0</v>
      </c>
    </row>
    <row r="153" spans="1:7" ht="18" customHeight="1">
      <c r="A153" s="12" t="s">
        <v>184</v>
      </c>
      <c r="B153" s="38" t="s">
        <v>292</v>
      </c>
      <c r="C153" s="11">
        <v>13000</v>
      </c>
      <c r="D153" s="11">
        <v>0</v>
      </c>
      <c r="E153" s="12">
        <f t="shared" si="7"/>
        <v>0</v>
      </c>
      <c r="F153" s="12">
        <f>D153/D10*100</f>
        <v>0</v>
      </c>
      <c r="G153" s="22"/>
    </row>
    <row r="154" spans="1:6" ht="16.5" customHeight="1">
      <c r="A154" s="31"/>
      <c r="B154" s="38"/>
      <c r="C154" s="35"/>
      <c r="D154" s="35"/>
      <c r="E154" s="31"/>
      <c r="F154" s="31"/>
    </row>
    <row r="155" spans="1:6" ht="18" customHeight="1">
      <c r="A155" s="12"/>
      <c r="B155" s="47" t="s">
        <v>396</v>
      </c>
      <c r="C155" s="8">
        <f>C156</f>
        <v>5712592</v>
      </c>
      <c r="D155" s="8">
        <f>D156</f>
        <v>2890319</v>
      </c>
      <c r="E155" s="9">
        <f t="shared" si="7"/>
        <v>50.59557902962438</v>
      </c>
      <c r="F155" s="9">
        <f>D155/D10*100</f>
        <v>1.1420153012291419</v>
      </c>
    </row>
    <row r="156" spans="1:6" ht="18" customHeight="1">
      <c r="A156" s="12"/>
      <c r="B156" s="47" t="s">
        <v>295</v>
      </c>
      <c r="C156" s="8">
        <f>SUM(C157:C164)</f>
        <v>5712592</v>
      </c>
      <c r="D156" s="8">
        <f>SUM(D157:D164)</f>
        <v>2890319</v>
      </c>
      <c r="E156" s="9">
        <f t="shared" si="7"/>
        <v>50.59557902962438</v>
      </c>
      <c r="F156" s="9">
        <f>D156/D10*100</f>
        <v>1.1420153012291419</v>
      </c>
    </row>
    <row r="157" spans="1:6" ht="18" customHeight="1">
      <c r="A157" s="12" t="s">
        <v>127</v>
      </c>
      <c r="B157" s="38" t="s">
        <v>40</v>
      </c>
      <c r="C157" s="11">
        <v>146716</v>
      </c>
      <c r="D157" s="11">
        <v>0</v>
      </c>
      <c r="E157" s="12">
        <f t="shared" si="7"/>
        <v>0</v>
      </c>
      <c r="F157" s="12">
        <f>D157/D10*100</f>
        <v>0</v>
      </c>
    </row>
    <row r="158" spans="1:6" ht="18" customHeight="1">
      <c r="A158" s="12" t="s">
        <v>80</v>
      </c>
      <c r="B158" s="38" t="s">
        <v>225</v>
      </c>
      <c r="C158" s="11">
        <v>35690</v>
      </c>
      <c r="D158" s="11">
        <v>0</v>
      </c>
      <c r="E158" s="12">
        <f t="shared" si="7"/>
        <v>0</v>
      </c>
      <c r="F158" s="12">
        <f>D158/D10*100</f>
        <v>0</v>
      </c>
    </row>
    <row r="159" spans="1:6" ht="18" customHeight="1">
      <c r="A159" s="12" t="s">
        <v>128</v>
      </c>
      <c r="B159" s="38" t="s">
        <v>11</v>
      </c>
      <c r="C159" s="11">
        <v>2095000</v>
      </c>
      <c r="D159" s="11">
        <v>1691733</v>
      </c>
      <c r="E159" s="12">
        <f t="shared" si="7"/>
        <v>80.7509785202864</v>
      </c>
      <c r="F159" s="12">
        <f>D159/D10*100</f>
        <v>0.6684331285212046</v>
      </c>
    </row>
    <row r="160" spans="1:6" ht="18" customHeight="1">
      <c r="A160" s="12" t="s">
        <v>136</v>
      </c>
      <c r="B160" s="38" t="s">
        <v>18</v>
      </c>
      <c r="C160" s="11">
        <v>1290331</v>
      </c>
      <c r="D160" s="11">
        <v>1198586</v>
      </c>
      <c r="E160" s="12">
        <f t="shared" si="7"/>
        <v>92.88980889399696</v>
      </c>
      <c r="F160" s="12">
        <f>D160/D10*100</f>
        <v>0.4735821727079372</v>
      </c>
    </row>
    <row r="161" spans="1:6" ht="18" customHeight="1">
      <c r="A161" s="12" t="s">
        <v>129</v>
      </c>
      <c r="B161" s="38" t="s">
        <v>226</v>
      </c>
      <c r="C161" s="11">
        <v>1431460</v>
      </c>
      <c r="D161" s="11">
        <v>0</v>
      </c>
      <c r="E161" s="12">
        <f t="shared" si="7"/>
        <v>0</v>
      </c>
      <c r="F161" s="12">
        <f>D161/D10*100</f>
        <v>0</v>
      </c>
    </row>
    <row r="162" spans="1:7" ht="18" customHeight="1">
      <c r="A162" s="12" t="s">
        <v>185</v>
      </c>
      <c r="B162" s="38" t="s">
        <v>33</v>
      </c>
      <c r="C162" s="11">
        <v>694913</v>
      </c>
      <c r="D162" s="11">
        <v>0</v>
      </c>
      <c r="E162" s="12">
        <f t="shared" si="7"/>
        <v>0</v>
      </c>
      <c r="F162" s="12">
        <f>D162/D10*100</f>
        <v>0</v>
      </c>
      <c r="G162" s="22"/>
    </row>
    <row r="163" spans="1:6" ht="18" customHeight="1">
      <c r="A163" s="12" t="s">
        <v>308</v>
      </c>
      <c r="B163" s="48" t="s">
        <v>352</v>
      </c>
      <c r="C163" s="18">
        <v>200</v>
      </c>
      <c r="D163" s="18">
        <v>0</v>
      </c>
      <c r="E163" s="17">
        <f t="shared" si="7"/>
        <v>0</v>
      </c>
      <c r="F163" s="12">
        <f>D163/D10*100</f>
        <v>0</v>
      </c>
    </row>
    <row r="164" spans="1:7" ht="18" customHeight="1">
      <c r="A164" s="12" t="s">
        <v>130</v>
      </c>
      <c r="B164" s="38" t="s">
        <v>353</v>
      </c>
      <c r="C164" s="11">
        <v>18282</v>
      </c>
      <c r="D164" s="11">
        <v>0</v>
      </c>
      <c r="E164" s="12">
        <f t="shared" si="7"/>
        <v>0</v>
      </c>
      <c r="F164" s="12">
        <f>D164/D10*100</f>
        <v>0</v>
      </c>
      <c r="G164" s="22"/>
    </row>
    <row r="165" spans="1:6" ht="18" customHeight="1">
      <c r="A165" s="12"/>
      <c r="B165" s="38"/>
      <c r="C165" s="11"/>
      <c r="D165" s="11"/>
      <c r="E165" s="12"/>
      <c r="F165" s="12"/>
    </row>
    <row r="166" spans="1:6" ht="18" customHeight="1">
      <c r="A166" s="12"/>
      <c r="B166" s="47" t="s">
        <v>397</v>
      </c>
      <c r="C166" s="8">
        <f>C167+C173</f>
        <v>1673688</v>
      </c>
      <c r="D166" s="8">
        <f>D167+D173</f>
        <v>2394859</v>
      </c>
      <c r="E166" s="9">
        <f t="shared" si="7"/>
        <v>143.08873577393157</v>
      </c>
      <c r="F166" s="9">
        <f>D166/D10*100</f>
        <v>0.9462504388914584</v>
      </c>
    </row>
    <row r="167" spans="1:6" ht="18" customHeight="1">
      <c r="A167" s="12"/>
      <c r="B167" s="39" t="s">
        <v>296</v>
      </c>
      <c r="C167" s="8">
        <f>SUM(C168:C172)</f>
        <v>1577734</v>
      </c>
      <c r="D167" s="8">
        <f>SUM(D168:D172)</f>
        <v>2394859</v>
      </c>
      <c r="E167" s="9">
        <f t="shared" si="7"/>
        <v>151.79104969532253</v>
      </c>
      <c r="F167" s="9">
        <f>D167/D10*100</f>
        <v>0.9462504388914584</v>
      </c>
    </row>
    <row r="168" spans="1:6" ht="18" customHeight="1">
      <c r="A168" s="12" t="s">
        <v>415</v>
      </c>
      <c r="B168" s="48" t="s">
        <v>354</v>
      </c>
      <c r="C168" s="18">
        <v>0</v>
      </c>
      <c r="D168" s="18">
        <v>635000</v>
      </c>
      <c r="E168" s="9"/>
      <c r="F168" s="17">
        <f>D168/D10*100</f>
        <v>0.2508995430194747</v>
      </c>
    </row>
    <row r="169" spans="1:6" ht="18" customHeight="1">
      <c r="A169" s="12" t="s">
        <v>356</v>
      </c>
      <c r="B169" s="38" t="s">
        <v>357</v>
      </c>
      <c r="C169" s="11">
        <v>0</v>
      </c>
      <c r="D169" s="11">
        <v>600000</v>
      </c>
      <c r="E169" s="9"/>
      <c r="F169" s="12">
        <f>D169/D10*100</f>
        <v>0.23707043434910996</v>
      </c>
    </row>
    <row r="170" spans="1:6" ht="18" customHeight="1">
      <c r="A170" s="12" t="s">
        <v>379</v>
      </c>
      <c r="B170" s="38" t="s">
        <v>312</v>
      </c>
      <c r="C170" s="11">
        <v>0</v>
      </c>
      <c r="D170" s="11">
        <v>270000</v>
      </c>
      <c r="E170" s="9"/>
      <c r="F170" s="12">
        <f>D170/D10*100</f>
        <v>0.10668169545709946</v>
      </c>
    </row>
    <row r="171" spans="1:6" ht="18" customHeight="1">
      <c r="A171" s="12" t="s">
        <v>223</v>
      </c>
      <c r="B171" s="38" t="s">
        <v>419</v>
      </c>
      <c r="C171" s="11">
        <v>977734</v>
      </c>
      <c r="D171" s="11">
        <v>0</v>
      </c>
      <c r="E171" s="12">
        <f>D171/C171*100</f>
        <v>0</v>
      </c>
      <c r="F171" s="12">
        <f>D171/D10*100</f>
        <v>0</v>
      </c>
    </row>
    <row r="172" spans="1:6" ht="18" customHeight="1">
      <c r="A172" s="31" t="s">
        <v>325</v>
      </c>
      <c r="B172" s="38" t="s">
        <v>418</v>
      </c>
      <c r="C172" s="11">
        <v>600000</v>
      </c>
      <c r="D172" s="11">
        <v>889859</v>
      </c>
      <c r="E172" s="12">
        <f>D172/C172*100</f>
        <v>148.30983333333333</v>
      </c>
      <c r="F172" s="12">
        <f>D172/D10*100</f>
        <v>0.3515987660657744</v>
      </c>
    </row>
    <row r="173" spans="1:6" ht="18" customHeight="1">
      <c r="A173" s="12"/>
      <c r="B173" s="47" t="s">
        <v>295</v>
      </c>
      <c r="C173" s="15">
        <f>SUM(C174:C175)</f>
        <v>95954</v>
      </c>
      <c r="D173" s="15">
        <f>SUM(D174:D175)</f>
        <v>0</v>
      </c>
      <c r="E173" s="13">
        <f t="shared" si="7"/>
        <v>0</v>
      </c>
      <c r="F173" s="13">
        <f>D173/D10*100</f>
        <v>0</v>
      </c>
    </row>
    <row r="174" spans="1:6" ht="18" customHeight="1">
      <c r="A174" s="12" t="s">
        <v>81</v>
      </c>
      <c r="B174" s="38" t="s">
        <v>38</v>
      </c>
      <c r="C174" s="11">
        <v>36000</v>
      </c>
      <c r="D174" s="11">
        <v>0</v>
      </c>
      <c r="E174" s="12">
        <f t="shared" si="7"/>
        <v>0</v>
      </c>
      <c r="F174" s="12">
        <f>D174/D10*100</f>
        <v>0</v>
      </c>
    </row>
    <row r="175" spans="1:6" ht="18" customHeight="1">
      <c r="A175" s="12" t="s">
        <v>224</v>
      </c>
      <c r="B175" s="38" t="s">
        <v>225</v>
      </c>
      <c r="C175" s="11">
        <v>59954</v>
      </c>
      <c r="D175" s="11">
        <v>0</v>
      </c>
      <c r="E175" s="12">
        <f t="shared" si="7"/>
        <v>0</v>
      </c>
      <c r="F175" s="12">
        <f>D175/D10*100</f>
        <v>0</v>
      </c>
    </row>
    <row r="176" spans="1:6" ht="18" customHeight="1">
      <c r="A176" s="31"/>
      <c r="B176" s="38"/>
      <c r="C176" s="11"/>
      <c r="D176" s="11"/>
      <c r="E176" s="12"/>
      <c r="F176" s="12"/>
    </row>
    <row r="177" spans="1:6" ht="18" customHeight="1">
      <c r="A177" s="12"/>
      <c r="B177" s="49" t="s">
        <v>398</v>
      </c>
      <c r="C177" s="15">
        <f>C178+C188</f>
        <v>3176361</v>
      </c>
      <c r="D177" s="15">
        <f>D178+D188</f>
        <v>16703791</v>
      </c>
      <c r="E177" s="13">
        <f t="shared" si="7"/>
        <v>525.8782298359664</v>
      </c>
      <c r="F177" s="13">
        <f>D177/D10*100</f>
        <v>6.599958312744588</v>
      </c>
    </row>
    <row r="178" spans="1:6" ht="18" customHeight="1">
      <c r="A178" s="12"/>
      <c r="B178" s="39" t="s">
        <v>296</v>
      </c>
      <c r="C178" s="15">
        <f>SUM(C179:C187)</f>
        <v>2996500</v>
      </c>
      <c r="D178" s="15">
        <f>SUM(D179:D187)</f>
        <v>16703791</v>
      </c>
      <c r="E178" s="13">
        <f t="shared" si="7"/>
        <v>557.4433839479393</v>
      </c>
      <c r="F178" s="13">
        <f>D178/D10*100</f>
        <v>6.599958312744588</v>
      </c>
    </row>
    <row r="179" spans="1:6" ht="25.5" customHeight="1">
      <c r="A179" s="12" t="s">
        <v>301</v>
      </c>
      <c r="B179" s="50" t="s">
        <v>297</v>
      </c>
      <c r="C179" s="11">
        <v>2996500</v>
      </c>
      <c r="D179" s="11">
        <v>0</v>
      </c>
      <c r="E179" s="13"/>
      <c r="F179" s="12">
        <f>D179/D10*100</f>
        <v>0</v>
      </c>
    </row>
    <row r="180" spans="1:6" ht="18" customHeight="1">
      <c r="A180" s="12" t="s">
        <v>358</v>
      </c>
      <c r="B180" s="50" t="s">
        <v>380</v>
      </c>
      <c r="C180" s="11">
        <v>0</v>
      </c>
      <c r="D180" s="11">
        <v>4740000</v>
      </c>
      <c r="E180" s="13"/>
      <c r="F180" s="12">
        <f>D180/D10*100</f>
        <v>1.8728564313579685</v>
      </c>
    </row>
    <row r="181" spans="1:6" ht="27" customHeight="1">
      <c r="A181" s="12" t="s">
        <v>358</v>
      </c>
      <c r="B181" s="50" t="s">
        <v>381</v>
      </c>
      <c r="C181" s="11">
        <v>0</v>
      </c>
      <c r="D181" s="11">
        <v>1275000</v>
      </c>
      <c r="E181" s="13"/>
      <c r="F181" s="12">
        <f>D181/D10*100</f>
        <v>0.5037746729918586</v>
      </c>
    </row>
    <row r="182" spans="1:6" ht="18" customHeight="1">
      <c r="A182" s="12" t="s">
        <v>432</v>
      </c>
      <c r="B182" s="50" t="s">
        <v>359</v>
      </c>
      <c r="C182" s="11">
        <v>0</v>
      </c>
      <c r="D182" s="11">
        <v>2034184</v>
      </c>
      <c r="E182" s="13"/>
      <c r="F182" s="12">
        <f>D182/D10*100</f>
        <v>0.8037414740433497</v>
      </c>
    </row>
    <row r="183" spans="1:6" ht="18" customHeight="1">
      <c r="A183" s="12" t="s">
        <v>427</v>
      </c>
      <c r="B183" s="50" t="s">
        <v>360</v>
      </c>
      <c r="C183" s="21">
        <v>0</v>
      </c>
      <c r="D183" s="56">
        <v>2179000</v>
      </c>
      <c r="E183" s="12"/>
      <c r="F183" s="12">
        <f>D183/D10*100</f>
        <v>0.8609607940778509</v>
      </c>
    </row>
    <row r="184" spans="1:6" ht="18" customHeight="1">
      <c r="A184" s="12" t="s">
        <v>433</v>
      </c>
      <c r="B184" s="50" t="s">
        <v>361</v>
      </c>
      <c r="C184" s="11">
        <v>0</v>
      </c>
      <c r="D184" s="11">
        <v>1487000</v>
      </c>
      <c r="E184" s="12"/>
      <c r="F184" s="12">
        <f>D184/D10*100</f>
        <v>0.5875395597952108</v>
      </c>
    </row>
    <row r="185" spans="1:6" ht="24" customHeight="1">
      <c r="A185" s="12" t="s">
        <v>427</v>
      </c>
      <c r="B185" s="50" t="s">
        <v>362</v>
      </c>
      <c r="C185" s="11">
        <v>0</v>
      </c>
      <c r="D185" s="11">
        <v>1500000</v>
      </c>
      <c r="E185" s="12"/>
      <c r="F185" s="12">
        <f>D185/D10*100</f>
        <v>0.5926760858727749</v>
      </c>
    </row>
    <row r="186" spans="1:6" ht="25.5" customHeight="1">
      <c r="A186" s="12" t="s">
        <v>427</v>
      </c>
      <c r="B186" s="50" t="s">
        <v>421</v>
      </c>
      <c r="C186" s="11">
        <v>0</v>
      </c>
      <c r="D186" s="11">
        <v>1800000</v>
      </c>
      <c r="E186" s="12"/>
      <c r="F186" s="12">
        <f>D186/D10*100</f>
        <v>0.7112113030473298</v>
      </c>
    </row>
    <row r="187" spans="1:6" ht="27" customHeight="1">
      <c r="A187" s="12" t="s">
        <v>427</v>
      </c>
      <c r="B187" s="50" t="s">
        <v>300</v>
      </c>
      <c r="C187" s="11">
        <v>0</v>
      </c>
      <c r="D187" s="11">
        <v>1688607</v>
      </c>
      <c r="E187" s="12"/>
      <c r="F187" s="12">
        <f>D187/D10*100</f>
        <v>0.6671979915582459</v>
      </c>
    </row>
    <row r="188" spans="1:6" ht="18" customHeight="1">
      <c r="A188" s="12"/>
      <c r="B188" s="47" t="s">
        <v>295</v>
      </c>
      <c r="C188" s="15">
        <f>SUM(C189:C189)</f>
        <v>179861</v>
      </c>
      <c r="D188" s="15">
        <f>SUM(D189:D189)</f>
        <v>0</v>
      </c>
      <c r="E188" s="13">
        <f t="shared" si="7"/>
        <v>0</v>
      </c>
      <c r="F188" s="13">
        <f>D188/D10*100</f>
        <v>0</v>
      </c>
    </row>
    <row r="189" spans="1:6" ht="18" customHeight="1">
      <c r="A189" s="12" t="s">
        <v>298</v>
      </c>
      <c r="B189" s="50" t="s">
        <v>299</v>
      </c>
      <c r="C189" s="11">
        <v>179861</v>
      </c>
      <c r="D189" s="11">
        <v>0</v>
      </c>
      <c r="E189" s="12">
        <f t="shared" si="7"/>
        <v>0</v>
      </c>
      <c r="F189" s="12">
        <f>D189/D10*100</f>
        <v>0</v>
      </c>
    </row>
    <row r="190" spans="1:6" ht="18" customHeight="1">
      <c r="A190" s="25"/>
      <c r="B190" s="52"/>
      <c r="C190" s="27"/>
      <c r="D190" s="27"/>
      <c r="E190" s="26"/>
      <c r="F190" s="28"/>
    </row>
    <row r="191" spans="1:6" ht="21" customHeight="1">
      <c r="A191" s="57" t="s">
        <v>99</v>
      </c>
      <c r="B191" s="58"/>
      <c r="C191" s="58"/>
      <c r="D191" s="58"/>
      <c r="E191" s="58"/>
      <c r="F191" s="59"/>
    </row>
    <row r="192" spans="1:6" ht="24" customHeight="1">
      <c r="A192" s="12"/>
      <c r="B192" s="53" t="s">
        <v>428</v>
      </c>
      <c r="C192" s="8">
        <f>SUM(C193:C194)</f>
        <v>80338145</v>
      </c>
      <c r="D192" s="8">
        <f>SUM(D193:D194)</f>
        <v>76462482</v>
      </c>
      <c r="E192" s="9">
        <f aca="true" t="shared" si="8" ref="E192:E205">D192/C192*100</f>
        <v>95.17581218734887</v>
      </c>
      <c r="F192" s="9">
        <f>D192/D10*100</f>
        <v>30.211656365251667</v>
      </c>
    </row>
    <row r="193" spans="1:6" ht="18" customHeight="1">
      <c r="A193" s="12"/>
      <c r="B193" s="53" t="s">
        <v>296</v>
      </c>
      <c r="C193" s="8">
        <f>C197+C274+C321</f>
        <v>10913352</v>
      </c>
      <c r="D193" s="8">
        <f>D197+D274+D321</f>
        <v>8547026</v>
      </c>
      <c r="E193" s="9">
        <f>D193/C193*100</f>
        <v>78.31714765545911</v>
      </c>
      <c r="F193" s="9">
        <f>D193/D10*100</f>
        <v>3.377078610355226</v>
      </c>
    </row>
    <row r="194" spans="1:6" ht="18" customHeight="1">
      <c r="A194" s="12"/>
      <c r="B194" s="53" t="s">
        <v>375</v>
      </c>
      <c r="C194" s="8">
        <f>C198+C268+C275+C327</f>
        <v>69424793</v>
      </c>
      <c r="D194" s="8">
        <f>D198+D268+D275+D327</f>
        <v>67915456</v>
      </c>
      <c r="E194" s="9">
        <f t="shared" si="8"/>
        <v>97.82593950262121</v>
      </c>
      <c r="F194" s="9">
        <f>D194/D10*100</f>
        <v>26.834577754896443</v>
      </c>
    </row>
    <row r="195" spans="1:6" ht="18" customHeight="1">
      <c r="A195" s="12"/>
      <c r="B195" s="53"/>
      <c r="C195" s="8"/>
      <c r="D195" s="8"/>
      <c r="E195" s="9"/>
      <c r="F195" s="9"/>
    </row>
    <row r="196" spans="1:7" ht="18" customHeight="1">
      <c r="A196" s="12"/>
      <c r="B196" s="53" t="s">
        <v>399</v>
      </c>
      <c r="C196" s="8">
        <f>SUM(C197:C198)</f>
        <v>17711534</v>
      </c>
      <c r="D196" s="8">
        <f>SUM(D197:D198)</f>
        <v>17935484</v>
      </c>
      <c r="E196" s="9">
        <f t="shared" si="8"/>
        <v>101.26443028593684</v>
      </c>
      <c r="F196" s="9">
        <f>D196/D10*100</f>
        <v>7.086621636902519</v>
      </c>
      <c r="G196" s="33"/>
    </row>
    <row r="197" spans="1:6" ht="18" customHeight="1">
      <c r="A197" s="12"/>
      <c r="B197" s="53" t="s">
        <v>296</v>
      </c>
      <c r="C197" s="8">
        <f>C208</f>
        <v>425</v>
      </c>
      <c r="D197" s="8">
        <f>D208</f>
        <v>0</v>
      </c>
      <c r="E197" s="9">
        <f>D197/C197*100</f>
        <v>0</v>
      </c>
      <c r="F197" s="9">
        <f>D197/D10*100</f>
        <v>0</v>
      </c>
    </row>
    <row r="198" spans="1:6" ht="18" customHeight="1">
      <c r="A198" s="12"/>
      <c r="B198" s="53" t="s">
        <v>375</v>
      </c>
      <c r="C198" s="8">
        <f>C200+C210+C214+C219+C261</f>
        <v>17711109</v>
      </c>
      <c r="D198" s="8">
        <f>D200+D210+D214+D219+D261</f>
        <v>17935484</v>
      </c>
      <c r="E198" s="9">
        <f t="shared" si="8"/>
        <v>101.26686025138234</v>
      </c>
      <c r="F198" s="9">
        <f>D198/D10*100</f>
        <v>7.086621636902519</v>
      </c>
    </row>
    <row r="199" spans="1:6" ht="18" customHeight="1">
      <c r="A199" s="10"/>
      <c r="B199" s="40" t="s">
        <v>376</v>
      </c>
      <c r="C199" s="8">
        <f>SUM(C201:C205)</f>
        <v>1283100</v>
      </c>
      <c r="D199" s="8">
        <f>SUM(D201:D205)</f>
        <v>1405250</v>
      </c>
      <c r="E199" s="9">
        <f t="shared" si="8"/>
        <v>109.51991271140207</v>
      </c>
      <c r="F199" s="9">
        <f>D199/D10*100</f>
        <v>0.5552387131151446</v>
      </c>
    </row>
    <row r="200" spans="1:6" ht="18" customHeight="1">
      <c r="A200" s="10"/>
      <c r="B200" s="40" t="s">
        <v>375</v>
      </c>
      <c r="C200" s="8">
        <f>SUM(C201:C205)</f>
        <v>1283100</v>
      </c>
      <c r="D200" s="8">
        <f>SUM(D201:D205)</f>
        <v>1405250</v>
      </c>
      <c r="E200" s="9">
        <f t="shared" si="8"/>
        <v>109.51991271140207</v>
      </c>
      <c r="F200" s="9">
        <f>D200/D10*100</f>
        <v>0.5552387131151446</v>
      </c>
    </row>
    <row r="201" spans="1:6" ht="18" customHeight="1">
      <c r="A201" s="10" t="s">
        <v>313</v>
      </c>
      <c r="B201" s="45" t="s">
        <v>417</v>
      </c>
      <c r="C201" s="18">
        <v>5000</v>
      </c>
      <c r="D201" s="18">
        <v>2000</v>
      </c>
      <c r="E201" s="17">
        <f t="shared" si="8"/>
        <v>40</v>
      </c>
      <c r="F201" s="17">
        <f>D201/D10*100</f>
        <v>0.0007902347811636998</v>
      </c>
    </row>
    <row r="202" spans="1:6" ht="18" customHeight="1">
      <c r="A202" s="10" t="s">
        <v>58</v>
      </c>
      <c r="B202" s="37" t="s">
        <v>39</v>
      </c>
      <c r="C202" s="11">
        <v>20000</v>
      </c>
      <c r="D202" s="11">
        <v>15000</v>
      </c>
      <c r="E202" s="12">
        <f t="shared" si="8"/>
        <v>75</v>
      </c>
      <c r="F202" s="12">
        <f>D202/D10*100</f>
        <v>0.005926760858727748</v>
      </c>
    </row>
    <row r="203" spans="1:6" ht="18" customHeight="1">
      <c r="A203" s="10" t="s">
        <v>83</v>
      </c>
      <c r="B203" s="37" t="s">
        <v>41</v>
      </c>
      <c r="C203" s="11">
        <v>6500</v>
      </c>
      <c r="D203" s="11">
        <v>6650</v>
      </c>
      <c r="E203" s="12">
        <f t="shared" si="8"/>
        <v>102.30769230769229</v>
      </c>
      <c r="F203" s="12">
        <f>D203/D10*100</f>
        <v>0.002627530647369302</v>
      </c>
    </row>
    <row r="204" spans="1:6" ht="18" customHeight="1">
      <c r="A204" s="10" t="s">
        <v>84</v>
      </c>
      <c r="B204" s="37" t="s">
        <v>21</v>
      </c>
      <c r="C204" s="11">
        <v>1250000</v>
      </c>
      <c r="D204" s="11">
        <v>1380000</v>
      </c>
      <c r="E204" s="12">
        <f t="shared" si="8"/>
        <v>110.4</v>
      </c>
      <c r="F204" s="12">
        <f>D204/D10*100</f>
        <v>0.5452619990029528</v>
      </c>
    </row>
    <row r="205" spans="1:6" ht="18" customHeight="1">
      <c r="A205" s="10" t="s">
        <v>85</v>
      </c>
      <c r="B205" s="37" t="s">
        <v>139</v>
      </c>
      <c r="C205" s="11">
        <v>1600</v>
      </c>
      <c r="D205" s="11">
        <v>1600</v>
      </c>
      <c r="E205" s="12">
        <f t="shared" si="8"/>
        <v>100</v>
      </c>
      <c r="F205" s="12">
        <f>D205/D10*100</f>
        <v>0.0006321878249309599</v>
      </c>
    </row>
    <row r="206" spans="1:6" ht="18" customHeight="1">
      <c r="A206" s="10"/>
      <c r="B206" s="37"/>
      <c r="C206" s="11"/>
      <c r="D206" s="11"/>
      <c r="E206" s="12"/>
      <c r="F206" s="12"/>
    </row>
    <row r="207" spans="1:6" ht="18" customHeight="1">
      <c r="A207" s="10"/>
      <c r="B207" s="40" t="s">
        <v>400</v>
      </c>
      <c r="C207" s="8">
        <f>C208+C210</f>
        <v>14495</v>
      </c>
      <c r="D207" s="8">
        <f>D208+D210</f>
        <v>15273</v>
      </c>
      <c r="E207" s="9">
        <f aca="true" t="shared" si="9" ref="E207:E216">D207/C207*100</f>
        <v>105.36736805795101</v>
      </c>
      <c r="F207" s="9">
        <f>D207/D10*100</f>
        <v>0.006034627906356594</v>
      </c>
    </row>
    <row r="208" spans="1:6" ht="18" customHeight="1">
      <c r="A208" s="10"/>
      <c r="B208" s="54" t="s">
        <v>296</v>
      </c>
      <c r="C208" s="15">
        <f>C209</f>
        <v>425</v>
      </c>
      <c r="D208" s="15">
        <f>D209</f>
        <v>0</v>
      </c>
      <c r="E208" s="13">
        <f>D208/C208*100</f>
        <v>0</v>
      </c>
      <c r="F208" s="13">
        <f>D208/D10*100</f>
        <v>0</v>
      </c>
    </row>
    <row r="209" spans="1:6" ht="18" customHeight="1">
      <c r="A209" s="10" t="s">
        <v>294</v>
      </c>
      <c r="B209" s="37" t="s">
        <v>47</v>
      </c>
      <c r="C209" s="11">
        <v>425</v>
      </c>
      <c r="D209" s="18">
        <v>0</v>
      </c>
      <c r="E209" s="12">
        <f>D209/C209*100</f>
        <v>0</v>
      </c>
      <c r="F209" s="17">
        <f>D209/D10*100</f>
        <v>0</v>
      </c>
    </row>
    <row r="210" spans="1:6" ht="18" customHeight="1">
      <c r="A210" s="10"/>
      <c r="B210" s="40" t="s">
        <v>295</v>
      </c>
      <c r="C210" s="8">
        <f>C211</f>
        <v>14070</v>
      </c>
      <c r="D210" s="8">
        <f>D211</f>
        <v>15273</v>
      </c>
      <c r="E210" s="9">
        <f t="shared" si="9"/>
        <v>108.55010660980811</v>
      </c>
      <c r="F210" s="9">
        <f>D210/D10*100</f>
        <v>0.006034627906356594</v>
      </c>
    </row>
    <row r="211" spans="1:6" ht="18" customHeight="1">
      <c r="A211" s="10" t="s">
        <v>65</v>
      </c>
      <c r="B211" s="37" t="s">
        <v>46</v>
      </c>
      <c r="C211" s="11">
        <v>14070</v>
      </c>
      <c r="D211" s="11">
        <v>15273</v>
      </c>
      <c r="E211" s="12">
        <f t="shared" si="9"/>
        <v>108.55010660980811</v>
      </c>
      <c r="F211" s="17">
        <f>D211/D10*100</f>
        <v>0.006034627906356594</v>
      </c>
    </row>
    <row r="212" spans="1:6" ht="18" customHeight="1">
      <c r="A212" s="10"/>
      <c r="B212" s="37"/>
      <c r="C212" s="11"/>
      <c r="D212" s="18"/>
      <c r="E212" s="12"/>
      <c r="F212" s="17"/>
    </row>
    <row r="213" spans="1:6" ht="18" customHeight="1">
      <c r="A213" s="10"/>
      <c r="B213" s="40" t="s">
        <v>401</v>
      </c>
      <c r="C213" s="8">
        <f>SUM(C215:C216)</f>
        <v>13173435</v>
      </c>
      <c r="D213" s="8">
        <f>SUM(D215:D216)</f>
        <v>12885984</v>
      </c>
      <c r="E213" s="9">
        <f t="shared" si="9"/>
        <v>97.81794953252512</v>
      </c>
      <c r="F213" s="13">
        <f>D213/D10*100</f>
        <v>5.091476373159469</v>
      </c>
    </row>
    <row r="214" spans="1:6" ht="18" customHeight="1">
      <c r="A214" s="10"/>
      <c r="B214" s="40" t="s">
        <v>295</v>
      </c>
      <c r="C214" s="8">
        <f>C215+C216</f>
        <v>13173435</v>
      </c>
      <c r="D214" s="8">
        <f>D215+D216</f>
        <v>12885984</v>
      </c>
      <c r="E214" s="9">
        <f t="shared" si="9"/>
        <v>97.81794953252512</v>
      </c>
      <c r="F214" s="13">
        <f>D214/D10*100</f>
        <v>5.091476373159469</v>
      </c>
    </row>
    <row r="215" spans="1:6" ht="18" customHeight="1">
      <c r="A215" s="10" t="s">
        <v>104</v>
      </c>
      <c r="B215" s="37" t="s">
        <v>227</v>
      </c>
      <c r="C215" s="11">
        <v>12453435</v>
      </c>
      <c r="D215" s="11">
        <v>12165984</v>
      </c>
      <c r="E215" s="12">
        <f t="shared" si="9"/>
        <v>97.69179346903083</v>
      </c>
      <c r="F215" s="12">
        <f>D215/D10*100</f>
        <v>4.806991851940537</v>
      </c>
    </row>
    <row r="216" spans="1:6" ht="18" customHeight="1">
      <c r="A216" s="10" t="s">
        <v>105</v>
      </c>
      <c r="B216" s="37" t="s">
        <v>307</v>
      </c>
      <c r="C216" s="11">
        <v>720000</v>
      </c>
      <c r="D216" s="11">
        <v>720000</v>
      </c>
      <c r="E216" s="12">
        <f t="shared" si="9"/>
        <v>100</v>
      </c>
      <c r="F216" s="12">
        <f>D216/D10*100</f>
        <v>0.2844845212189319</v>
      </c>
    </row>
    <row r="217" spans="1:6" ht="18" customHeight="1">
      <c r="A217" s="10"/>
      <c r="B217" s="37"/>
      <c r="C217" s="11"/>
      <c r="D217" s="11"/>
      <c r="E217" s="12"/>
      <c r="F217" s="12"/>
    </row>
    <row r="218" spans="1:6" ht="18" customHeight="1">
      <c r="A218" s="19"/>
      <c r="B218" s="54" t="s">
        <v>402</v>
      </c>
      <c r="C218" s="15">
        <f>SUM(C220:C258)</f>
        <v>2789434</v>
      </c>
      <c r="D218" s="15">
        <f>SUM(D220:D258)</f>
        <v>3298177</v>
      </c>
      <c r="E218" s="13">
        <f aca="true" t="shared" si="10" ref="E218:E257">D218/C218*100</f>
        <v>118.23821606820594</v>
      </c>
      <c r="F218" s="13">
        <f>D218/D10*100</f>
        <v>1.303167089917074</v>
      </c>
    </row>
    <row r="219" spans="1:6" ht="18" customHeight="1">
      <c r="A219" s="19"/>
      <c r="B219" s="54" t="s">
        <v>295</v>
      </c>
      <c r="C219" s="15">
        <f>SUM(C220:C258)</f>
        <v>2789434</v>
      </c>
      <c r="D219" s="15">
        <f>SUM(D220:D258)</f>
        <v>3298177</v>
      </c>
      <c r="E219" s="13">
        <f t="shared" si="10"/>
        <v>118.23821606820594</v>
      </c>
      <c r="F219" s="13">
        <f>D219/D10*100</f>
        <v>1.303167089917074</v>
      </c>
    </row>
    <row r="220" spans="1:6" ht="18" customHeight="1">
      <c r="A220" s="20" t="s">
        <v>174</v>
      </c>
      <c r="B220" s="45" t="s">
        <v>264</v>
      </c>
      <c r="C220" s="18">
        <v>380000</v>
      </c>
      <c r="D220" s="18">
        <v>400000</v>
      </c>
      <c r="E220" s="12">
        <f t="shared" si="10"/>
        <v>105.26315789473684</v>
      </c>
      <c r="F220" s="12">
        <f>D220/D10*100</f>
        <v>0.15804695623273995</v>
      </c>
    </row>
    <row r="221" spans="1:6" ht="18" customHeight="1">
      <c r="A221" s="20" t="s">
        <v>431</v>
      </c>
      <c r="B221" s="45" t="s">
        <v>430</v>
      </c>
      <c r="C221" s="18"/>
      <c r="D221" s="18">
        <v>52736</v>
      </c>
      <c r="E221" s="12"/>
      <c r="F221" s="12">
        <f>D221/D10*100</f>
        <v>0.020836910709724436</v>
      </c>
    </row>
    <row r="222" spans="1:6" ht="18" customHeight="1">
      <c r="A222" s="20" t="s">
        <v>62</v>
      </c>
      <c r="B222" s="37" t="s">
        <v>363</v>
      </c>
      <c r="C222" s="18">
        <v>1000</v>
      </c>
      <c r="D222" s="18">
        <v>520</v>
      </c>
      <c r="E222" s="12">
        <f t="shared" si="10"/>
        <v>52</v>
      </c>
      <c r="F222" s="12">
        <f>D222/D10*100</f>
        <v>0.00020546104310256193</v>
      </c>
    </row>
    <row r="223" spans="1:6" ht="18" customHeight="1">
      <c r="A223" s="10" t="s">
        <v>324</v>
      </c>
      <c r="B223" s="37" t="s">
        <v>186</v>
      </c>
      <c r="C223" s="18">
        <v>3000</v>
      </c>
      <c r="D223" s="18">
        <v>0</v>
      </c>
      <c r="E223" s="12">
        <f t="shared" si="10"/>
        <v>0</v>
      </c>
      <c r="F223" s="12">
        <f>D223/D10*100</f>
        <v>0</v>
      </c>
    </row>
    <row r="224" spans="1:6" ht="18" customHeight="1">
      <c r="A224" s="10" t="s">
        <v>309</v>
      </c>
      <c r="B224" s="37" t="s">
        <v>364</v>
      </c>
      <c r="C224" s="18">
        <v>1257</v>
      </c>
      <c r="D224" s="18">
        <v>0</v>
      </c>
      <c r="E224" s="12">
        <f t="shared" si="10"/>
        <v>0</v>
      </c>
      <c r="F224" s="12">
        <f>D224/D10*100</f>
        <v>0</v>
      </c>
    </row>
    <row r="225" spans="1:6" ht="18" customHeight="1">
      <c r="A225" s="10" t="s">
        <v>159</v>
      </c>
      <c r="B225" s="37" t="s">
        <v>265</v>
      </c>
      <c r="C225" s="11">
        <v>1860</v>
      </c>
      <c r="D225" s="11">
        <v>2006</v>
      </c>
      <c r="E225" s="12">
        <f t="shared" si="10"/>
        <v>107.8494623655914</v>
      </c>
      <c r="F225" s="12">
        <f>D225/D10*100</f>
        <v>0.0007926054855071909</v>
      </c>
    </row>
    <row r="226" spans="1:6" ht="18" customHeight="1">
      <c r="A226" s="10" t="s">
        <v>160</v>
      </c>
      <c r="B226" s="37" t="s">
        <v>266</v>
      </c>
      <c r="C226" s="11">
        <v>166986</v>
      </c>
      <c r="D226" s="11">
        <v>172059</v>
      </c>
      <c r="E226" s="12">
        <f t="shared" si="10"/>
        <v>103.03797923179188</v>
      </c>
      <c r="F226" s="12">
        <f>D226/D10*100</f>
        <v>0.06798350310612251</v>
      </c>
    </row>
    <row r="227" spans="1:6" ht="18" customHeight="1">
      <c r="A227" s="10" t="s">
        <v>161</v>
      </c>
      <c r="B227" s="37" t="s">
        <v>267</v>
      </c>
      <c r="C227" s="11">
        <v>6730</v>
      </c>
      <c r="D227" s="11">
        <v>4850</v>
      </c>
      <c r="E227" s="12">
        <f t="shared" si="10"/>
        <v>72.06537890044576</v>
      </c>
      <c r="F227" s="12">
        <f>D227/D10*100</f>
        <v>0.001916319344321972</v>
      </c>
    </row>
    <row r="228" spans="1:6" ht="18" customHeight="1">
      <c r="A228" s="10" t="s">
        <v>205</v>
      </c>
      <c r="B228" s="37" t="s">
        <v>268</v>
      </c>
      <c r="C228" s="11">
        <v>2700</v>
      </c>
      <c r="D228" s="11">
        <v>3100</v>
      </c>
      <c r="E228" s="12">
        <f t="shared" si="10"/>
        <v>114.81481481481481</v>
      </c>
      <c r="F228" s="12">
        <f>D228/D10*100</f>
        <v>0.0012248639108037346</v>
      </c>
    </row>
    <row r="229" spans="1:6" ht="18" customHeight="1">
      <c r="A229" s="10" t="s">
        <v>162</v>
      </c>
      <c r="B229" s="37" t="s">
        <v>269</v>
      </c>
      <c r="C229" s="11">
        <v>8372</v>
      </c>
      <c r="D229" s="11">
        <v>7985</v>
      </c>
      <c r="E229" s="12">
        <f t="shared" si="10"/>
        <v>95.37744863831821</v>
      </c>
      <c r="F229" s="12">
        <f>D229/D10*100</f>
        <v>0.003155012363796072</v>
      </c>
    </row>
    <row r="230" spans="1:6" ht="18" customHeight="1">
      <c r="A230" s="10" t="s">
        <v>163</v>
      </c>
      <c r="B230" s="37" t="s">
        <v>270</v>
      </c>
      <c r="C230" s="11">
        <v>2163</v>
      </c>
      <c r="D230" s="11">
        <v>2288</v>
      </c>
      <c r="E230" s="12">
        <f t="shared" si="10"/>
        <v>105.77901063337956</v>
      </c>
      <c r="F230" s="12">
        <f>D230/D10*100</f>
        <v>0.0009040285896512726</v>
      </c>
    </row>
    <row r="231" spans="1:6" ht="18" customHeight="1">
      <c r="A231" s="10" t="s">
        <v>164</v>
      </c>
      <c r="B231" s="37" t="s">
        <v>271</v>
      </c>
      <c r="C231" s="11">
        <v>240261</v>
      </c>
      <c r="D231" s="11">
        <v>247530</v>
      </c>
      <c r="E231" s="12">
        <f t="shared" si="10"/>
        <v>103.02545981245395</v>
      </c>
      <c r="F231" s="12">
        <f>D231/D10*100</f>
        <v>0.09780340769072532</v>
      </c>
    </row>
    <row r="232" spans="1:6" ht="18" customHeight="1">
      <c r="A232" s="10" t="s">
        <v>165</v>
      </c>
      <c r="B232" s="37" t="s">
        <v>272</v>
      </c>
      <c r="C232" s="11">
        <v>13500</v>
      </c>
      <c r="D232" s="11">
        <v>3500</v>
      </c>
      <c r="E232" s="12">
        <f t="shared" si="10"/>
        <v>25.925925925925924</v>
      </c>
      <c r="F232" s="12">
        <f>D232/D10*100</f>
        <v>0.0013829108670364747</v>
      </c>
    </row>
    <row r="233" spans="1:6" ht="18" customHeight="1">
      <c r="A233" s="10" t="s">
        <v>187</v>
      </c>
      <c r="B233" s="37" t="s">
        <v>273</v>
      </c>
      <c r="C233" s="11">
        <v>2600</v>
      </c>
      <c r="D233" s="11">
        <v>1000</v>
      </c>
      <c r="E233" s="12">
        <f t="shared" si="10"/>
        <v>38.46153846153847</v>
      </c>
      <c r="F233" s="12">
        <f>D233/D10*100</f>
        <v>0.0003951173905818499</v>
      </c>
    </row>
    <row r="234" spans="1:6" ht="18" customHeight="1">
      <c r="A234" s="10" t="s">
        <v>166</v>
      </c>
      <c r="B234" s="37" t="s">
        <v>274</v>
      </c>
      <c r="C234" s="11">
        <v>3000</v>
      </c>
      <c r="D234" s="11">
        <v>3000</v>
      </c>
      <c r="E234" s="12">
        <f t="shared" si="10"/>
        <v>100</v>
      </c>
      <c r="F234" s="12">
        <f>D234/D10*100</f>
        <v>0.0011853521717455496</v>
      </c>
    </row>
    <row r="235" spans="1:6" ht="18" customHeight="1">
      <c r="A235" s="10" t="s">
        <v>167</v>
      </c>
      <c r="B235" s="37" t="s">
        <v>275</v>
      </c>
      <c r="C235" s="11">
        <v>143880</v>
      </c>
      <c r="D235" s="11">
        <v>147189</v>
      </c>
      <c r="E235" s="12">
        <f t="shared" si="10"/>
        <v>102.2998331943286</v>
      </c>
      <c r="F235" s="12">
        <f>D235/D10*100</f>
        <v>0.05815693360235191</v>
      </c>
    </row>
    <row r="236" spans="1:6" ht="18" customHeight="1">
      <c r="A236" s="10" t="s">
        <v>188</v>
      </c>
      <c r="B236" s="37" t="s">
        <v>276</v>
      </c>
      <c r="C236" s="11">
        <v>6320</v>
      </c>
      <c r="D236" s="11">
        <v>6465</v>
      </c>
      <c r="E236" s="12">
        <f t="shared" si="10"/>
        <v>102.29430379746836</v>
      </c>
      <c r="F236" s="12">
        <f>D236/D10*100</f>
        <v>0.0025544339301116596</v>
      </c>
    </row>
    <row r="237" spans="1:6" ht="18" customHeight="1">
      <c r="A237" s="10" t="s">
        <v>168</v>
      </c>
      <c r="B237" s="37" t="s">
        <v>293</v>
      </c>
      <c r="C237" s="11">
        <v>2750</v>
      </c>
      <c r="D237" s="11">
        <v>2813</v>
      </c>
      <c r="E237" s="12">
        <f t="shared" si="10"/>
        <v>102.2909090909091</v>
      </c>
      <c r="F237" s="12">
        <f>D237/D10*100</f>
        <v>0.0011114652197067437</v>
      </c>
    </row>
    <row r="238" spans="1:6" ht="18" customHeight="1">
      <c r="A238" s="10" t="s">
        <v>342</v>
      </c>
      <c r="B238" s="37" t="s">
        <v>365</v>
      </c>
      <c r="C238" s="11">
        <v>0</v>
      </c>
      <c r="D238" s="11">
        <v>27300</v>
      </c>
      <c r="E238" s="12"/>
      <c r="F238" s="12">
        <f>D238/D10*100</f>
        <v>0.010786704762884503</v>
      </c>
    </row>
    <row r="239" spans="1:6" ht="18" customHeight="1">
      <c r="A239" s="10" t="s">
        <v>344</v>
      </c>
      <c r="B239" s="37" t="s">
        <v>366</v>
      </c>
      <c r="C239" s="11">
        <v>0</v>
      </c>
      <c r="D239" s="11">
        <v>67000</v>
      </c>
      <c r="E239" s="12"/>
      <c r="F239" s="12">
        <f>D239/D10*100</f>
        <v>0.026472865168983947</v>
      </c>
    </row>
    <row r="240" spans="1:6" ht="18" customHeight="1">
      <c r="A240" s="10" t="s">
        <v>367</v>
      </c>
      <c r="B240" s="37" t="s">
        <v>368</v>
      </c>
      <c r="C240" s="11">
        <v>6250</v>
      </c>
      <c r="D240" s="11">
        <v>5736</v>
      </c>
      <c r="E240" s="12">
        <f t="shared" si="10"/>
        <v>91.776</v>
      </c>
      <c r="F240" s="12">
        <f>D240/D10*100</f>
        <v>0.002266393352377491</v>
      </c>
    </row>
    <row r="241" spans="1:6" ht="18" customHeight="1">
      <c r="A241" s="10" t="s">
        <v>189</v>
      </c>
      <c r="B241" s="45" t="s">
        <v>277</v>
      </c>
      <c r="C241" s="11">
        <v>4542</v>
      </c>
      <c r="D241" s="11">
        <v>7100</v>
      </c>
      <c r="E241" s="12">
        <f t="shared" si="10"/>
        <v>156.3188022897402</v>
      </c>
      <c r="F241" s="12">
        <f>D241/D10*100</f>
        <v>0.0028053334731311342</v>
      </c>
    </row>
    <row r="242" spans="1:6" ht="18" customHeight="1">
      <c r="A242" s="10" t="s">
        <v>190</v>
      </c>
      <c r="B242" s="45" t="s">
        <v>278</v>
      </c>
      <c r="C242" s="11">
        <v>5200</v>
      </c>
      <c r="D242" s="11">
        <v>0</v>
      </c>
      <c r="E242" s="12">
        <f t="shared" si="10"/>
        <v>0</v>
      </c>
      <c r="F242" s="12">
        <f>D242/D10*100</f>
        <v>0</v>
      </c>
    </row>
    <row r="243" spans="1:6" ht="18" customHeight="1">
      <c r="A243" s="10" t="s">
        <v>138</v>
      </c>
      <c r="B243" s="37" t="s">
        <v>279</v>
      </c>
      <c r="C243" s="11">
        <v>5900</v>
      </c>
      <c r="D243" s="11">
        <v>3500</v>
      </c>
      <c r="E243" s="12">
        <f t="shared" si="10"/>
        <v>59.32203389830508</v>
      </c>
      <c r="F243" s="12">
        <f>D243/D10*100</f>
        <v>0.0013829108670364747</v>
      </c>
    </row>
    <row r="244" spans="1:6" ht="18" customHeight="1">
      <c r="A244" s="10" t="s">
        <v>319</v>
      </c>
      <c r="B244" s="37" t="s">
        <v>186</v>
      </c>
      <c r="C244" s="11">
        <v>8542</v>
      </c>
      <c r="D244" s="11">
        <v>16500</v>
      </c>
      <c r="E244" s="12">
        <f t="shared" si="10"/>
        <v>193.16319363146803</v>
      </c>
      <c r="F244" s="12">
        <f>D244/D10*100</f>
        <v>0.0065194369446005245</v>
      </c>
    </row>
    <row r="245" spans="1:6" ht="18" customHeight="1">
      <c r="A245" s="10" t="s">
        <v>320</v>
      </c>
      <c r="B245" s="37" t="s">
        <v>369</v>
      </c>
      <c r="C245" s="11">
        <v>7971</v>
      </c>
      <c r="D245" s="11">
        <v>0</v>
      </c>
      <c r="E245" s="12">
        <f t="shared" si="10"/>
        <v>0</v>
      </c>
      <c r="F245" s="12">
        <f>D245/D10*100</f>
        <v>0</v>
      </c>
    </row>
    <row r="246" spans="1:6" ht="18" customHeight="1">
      <c r="A246" s="10" t="s">
        <v>82</v>
      </c>
      <c r="B246" s="37" t="s">
        <v>245</v>
      </c>
      <c r="C246" s="11">
        <v>1426300</v>
      </c>
      <c r="D246" s="11">
        <v>1838800</v>
      </c>
      <c r="E246" s="12">
        <f t="shared" si="10"/>
        <v>128.92098436514055</v>
      </c>
      <c r="F246" s="12">
        <f>D246/D10*100</f>
        <v>0.7265418578019056</v>
      </c>
    </row>
    <row r="247" spans="1:6" ht="18" customHeight="1">
      <c r="A247" s="10" t="s">
        <v>100</v>
      </c>
      <c r="B247" s="37" t="s">
        <v>280</v>
      </c>
      <c r="C247" s="11">
        <v>44550</v>
      </c>
      <c r="D247" s="11">
        <v>45600</v>
      </c>
      <c r="E247" s="12">
        <f t="shared" si="10"/>
        <v>102.35690235690235</v>
      </c>
      <c r="F247" s="12">
        <f>D247/D10*100</f>
        <v>0.018017353010532356</v>
      </c>
    </row>
    <row r="248" spans="1:6" ht="18" customHeight="1">
      <c r="A248" s="10" t="s">
        <v>329</v>
      </c>
      <c r="B248" s="37" t="s">
        <v>186</v>
      </c>
      <c r="C248" s="11">
        <v>1207</v>
      </c>
      <c r="D248" s="11">
        <v>3000</v>
      </c>
      <c r="E248" s="12">
        <f t="shared" si="10"/>
        <v>248.55012427506216</v>
      </c>
      <c r="F248" s="12">
        <f>D248/D10*100</f>
        <v>0.0011853521717455496</v>
      </c>
    </row>
    <row r="249" spans="1:6" ht="18" customHeight="1">
      <c r="A249" s="10" t="s">
        <v>328</v>
      </c>
      <c r="B249" s="37" t="s">
        <v>321</v>
      </c>
      <c r="C249" s="11">
        <v>8293</v>
      </c>
      <c r="D249" s="11">
        <v>0</v>
      </c>
      <c r="E249" s="12">
        <f t="shared" si="10"/>
        <v>0</v>
      </c>
      <c r="F249" s="12">
        <f>D249/D10*100</f>
        <v>0</v>
      </c>
    </row>
    <row r="250" spans="1:6" ht="18" customHeight="1">
      <c r="A250" s="10" t="s">
        <v>153</v>
      </c>
      <c r="B250" s="37" t="s">
        <v>254</v>
      </c>
      <c r="C250" s="11">
        <v>24300</v>
      </c>
      <c r="D250" s="11">
        <v>16000</v>
      </c>
      <c r="E250" s="12">
        <f t="shared" si="10"/>
        <v>65.84362139917695</v>
      </c>
      <c r="F250" s="12">
        <f>D250/D10*100</f>
        <v>0.0063218782493095985</v>
      </c>
    </row>
    <row r="251" spans="1:6" ht="18" customHeight="1">
      <c r="A251" s="10" t="s">
        <v>154</v>
      </c>
      <c r="B251" s="37" t="s">
        <v>255</v>
      </c>
      <c r="C251" s="11">
        <v>79000</v>
      </c>
      <c r="D251" s="11">
        <v>20000</v>
      </c>
      <c r="E251" s="12">
        <f t="shared" si="10"/>
        <v>25.31645569620253</v>
      </c>
      <c r="F251" s="12">
        <f>D251/D10*100</f>
        <v>0.007902347811637</v>
      </c>
    </row>
    <row r="252" spans="1:6" ht="18" customHeight="1">
      <c r="A252" s="10" t="s">
        <v>228</v>
      </c>
      <c r="B252" s="45" t="s">
        <v>281</v>
      </c>
      <c r="C252" s="11">
        <v>100</v>
      </c>
      <c r="D252" s="11">
        <v>100</v>
      </c>
      <c r="E252" s="12">
        <f t="shared" si="10"/>
        <v>100</v>
      </c>
      <c r="F252" s="12">
        <f>D252/D10*100</f>
        <v>3.9511739058184994E-05</v>
      </c>
    </row>
    <row r="253" spans="1:6" ht="18" customHeight="1">
      <c r="A253" s="10" t="s">
        <v>229</v>
      </c>
      <c r="B253" s="45" t="s">
        <v>282</v>
      </c>
      <c r="C253" s="11">
        <v>6900</v>
      </c>
      <c r="D253" s="11">
        <v>7000</v>
      </c>
      <c r="E253" s="12">
        <f t="shared" si="10"/>
        <v>101.44927536231884</v>
      </c>
      <c r="F253" s="12">
        <f>D253/D10*100</f>
        <v>0.0027658217340729495</v>
      </c>
    </row>
    <row r="254" spans="1:6" ht="18" customHeight="1">
      <c r="A254" s="10" t="s">
        <v>169</v>
      </c>
      <c r="B254" s="37" t="s">
        <v>283</v>
      </c>
      <c r="C254" s="11">
        <v>53000</v>
      </c>
      <c r="D254" s="11">
        <v>60000</v>
      </c>
      <c r="E254" s="12">
        <f t="shared" si="10"/>
        <v>113.20754716981132</v>
      </c>
      <c r="F254" s="12">
        <f>D254/D10*100</f>
        <v>0.023707043434910993</v>
      </c>
    </row>
    <row r="255" spans="1:6" ht="18" customHeight="1">
      <c r="A255" s="10" t="s">
        <v>191</v>
      </c>
      <c r="B255" s="37" t="s">
        <v>284</v>
      </c>
      <c r="C255" s="11">
        <v>12000</v>
      </c>
      <c r="D255" s="11">
        <v>12000</v>
      </c>
      <c r="E255" s="12">
        <f t="shared" si="10"/>
        <v>100</v>
      </c>
      <c r="F255" s="12">
        <f>D255/D10*100</f>
        <v>0.0047414086869821985</v>
      </c>
    </row>
    <row r="256" spans="1:6" ht="18" customHeight="1">
      <c r="A256" s="10" t="s">
        <v>170</v>
      </c>
      <c r="B256" s="37" t="s">
        <v>285</v>
      </c>
      <c r="C256" s="11">
        <v>30000</v>
      </c>
      <c r="D256" s="11">
        <v>30000</v>
      </c>
      <c r="E256" s="12">
        <f t="shared" si="10"/>
        <v>100</v>
      </c>
      <c r="F256" s="12">
        <f>D256/D10*100</f>
        <v>0.011853521717455497</v>
      </c>
    </row>
    <row r="257" spans="1:6" ht="18" customHeight="1">
      <c r="A257" s="10" t="s">
        <v>171</v>
      </c>
      <c r="B257" s="37" t="s">
        <v>286</v>
      </c>
      <c r="C257" s="11">
        <v>79000</v>
      </c>
      <c r="D257" s="11">
        <v>81000</v>
      </c>
      <c r="E257" s="12">
        <f t="shared" si="10"/>
        <v>102.53164556962024</v>
      </c>
      <c r="F257" s="12">
        <f>D257/D10*100</f>
        <v>0.03200450863712984</v>
      </c>
    </row>
    <row r="258" spans="1:6" ht="18" customHeight="1">
      <c r="A258" s="10" t="s">
        <v>172</v>
      </c>
      <c r="B258" s="37" t="s">
        <v>287</v>
      </c>
      <c r="C258" s="11">
        <v>0</v>
      </c>
      <c r="D258" s="11">
        <v>500</v>
      </c>
      <c r="E258" s="12"/>
      <c r="F258" s="12">
        <f>D258/D10*100</f>
        <v>0.00019755869529092495</v>
      </c>
    </row>
    <row r="259" spans="1:6" ht="18" customHeight="1">
      <c r="A259" s="10"/>
      <c r="B259" s="37"/>
      <c r="C259" s="11"/>
      <c r="D259" s="11"/>
      <c r="E259" s="12"/>
      <c r="F259" s="12"/>
    </row>
    <row r="260" spans="1:6" ht="18" customHeight="1">
      <c r="A260" s="10"/>
      <c r="B260" s="46" t="s">
        <v>403</v>
      </c>
      <c r="C260" s="8">
        <f>SUM(C262:C265)</f>
        <v>451070</v>
      </c>
      <c r="D260" s="8">
        <f>SUM(D262:D265)</f>
        <v>330800</v>
      </c>
      <c r="E260" s="13">
        <f aca="true" t="shared" si="11" ref="E260:E265">D260/C260*100</f>
        <v>73.33673265790233</v>
      </c>
      <c r="F260" s="9">
        <f>D260/D10*100</f>
        <v>0.13070483280447595</v>
      </c>
    </row>
    <row r="261" spans="1:6" ht="18" customHeight="1">
      <c r="A261" s="10"/>
      <c r="B261" s="46" t="s">
        <v>295</v>
      </c>
      <c r="C261" s="8">
        <f>SUM(C262:C265)</f>
        <v>451070</v>
      </c>
      <c r="D261" s="8">
        <f>SUM(D262:D265)</f>
        <v>330800</v>
      </c>
      <c r="E261" s="13">
        <f t="shared" si="11"/>
        <v>73.33673265790233</v>
      </c>
      <c r="F261" s="9">
        <f>D261/D10*100</f>
        <v>0.13070483280447595</v>
      </c>
    </row>
    <row r="262" spans="1:6" ht="18" customHeight="1">
      <c r="A262" s="10" t="s">
        <v>131</v>
      </c>
      <c r="B262" s="14" t="s">
        <v>102</v>
      </c>
      <c r="C262" s="11">
        <v>450000</v>
      </c>
      <c r="D262" s="11">
        <v>330000</v>
      </c>
      <c r="E262" s="12">
        <f t="shared" si="11"/>
        <v>73.33333333333333</v>
      </c>
      <c r="F262" s="12">
        <f>D262/D10*100</f>
        <v>0.13038873889201047</v>
      </c>
    </row>
    <row r="263" spans="1:6" ht="18" customHeight="1">
      <c r="A263" s="10" t="s">
        <v>230</v>
      </c>
      <c r="B263" s="14" t="s">
        <v>43</v>
      </c>
      <c r="C263" s="11">
        <v>10</v>
      </c>
      <c r="D263" s="11">
        <v>0</v>
      </c>
      <c r="E263" s="12">
        <f t="shared" si="11"/>
        <v>0</v>
      </c>
      <c r="F263" s="12">
        <f>D263/D10*100</f>
        <v>0</v>
      </c>
    </row>
    <row r="264" spans="1:6" ht="18" customHeight="1">
      <c r="A264" s="10" t="s">
        <v>132</v>
      </c>
      <c r="B264" s="14" t="s">
        <v>43</v>
      </c>
      <c r="C264" s="11">
        <v>1050</v>
      </c>
      <c r="D264" s="11">
        <v>800</v>
      </c>
      <c r="E264" s="12">
        <f t="shared" si="11"/>
        <v>76.19047619047619</v>
      </c>
      <c r="F264" s="12">
        <f>D264/D14*100</f>
        <v>0.00045293224627857985</v>
      </c>
    </row>
    <row r="265" spans="1:6" ht="18" customHeight="1">
      <c r="A265" s="10" t="s">
        <v>231</v>
      </c>
      <c r="B265" s="14" t="s">
        <v>43</v>
      </c>
      <c r="C265" s="11">
        <v>10</v>
      </c>
      <c r="D265" s="11">
        <v>0</v>
      </c>
      <c r="E265" s="12">
        <f t="shared" si="11"/>
        <v>0</v>
      </c>
      <c r="F265" s="12">
        <f>D265/D10*100</f>
        <v>0</v>
      </c>
    </row>
    <row r="266" spans="1:6" ht="18" customHeight="1">
      <c r="A266" s="10"/>
      <c r="B266" s="37"/>
      <c r="C266" s="11"/>
      <c r="D266" s="11"/>
      <c r="E266" s="12"/>
      <c r="F266" s="12"/>
    </row>
    <row r="267" spans="1:6" ht="18" customHeight="1">
      <c r="A267" s="10"/>
      <c r="B267" s="40" t="s">
        <v>404</v>
      </c>
      <c r="C267" s="8">
        <f>SUM(C269:C271)</f>
        <v>40601071</v>
      </c>
      <c r="D267" s="8">
        <f>SUM(D269:D271)</f>
        <v>40546038</v>
      </c>
      <c r="E267" s="9">
        <f>D267/C267*100</f>
        <v>99.86445431451796</v>
      </c>
      <c r="F267" s="9">
        <f>D267/D10*100</f>
        <v>16.020444732992527</v>
      </c>
    </row>
    <row r="268" spans="1:6" ht="18" customHeight="1">
      <c r="A268" s="10"/>
      <c r="B268" s="40" t="s">
        <v>295</v>
      </c>
      <c r="C268" s="8">
        <f>SUM(C269:C271)</f>
        <v>40601071</v>
      </c>
      <c r="D268" s="8">
        <f>SUM(D269:D271)</f>
        <v>40546038</v>
      </c>
      <c r="E268" s="9">
        <f>D268/C268*100</f>
        <v>99.86445431451796</v>
      </c>
      <c r="F268" s="9">
        <f>D268/D12*100</f>
        <v>18.318137995953034</v>
      </c>
    </row>
    <row r="269" spans="1:6" ht="18" customHeight="1">
      <c r="A269" s="10" t="s">
        <v>71</v>
      </c>
      <c r="B269" s="37" t="s">
        <v>16</v>
      </c>
      <c r="C269" s="11">
        <v>36283362</v>
      </c>
      <c r="D269" s="11">
        <v>37323373</v>
      </c>
      <c r="E269" s="12">
        <f>D269/C269*100</f>
        <v>102.86635786397082</v>
      </c>
      <c r="F269" s="12">
        <f>D269/D10*100</f>
        <v>14.74711374747307</v>
      </c>
    </row>
    <row r="270" spans="1:6" ht="18" customHeight="1">
      <c r="A270" s="10" t="s">
        <v>217</v>
      </c>
      <c r="B270" s="37" t="s">
        <v>322</v>
      </c>
      <c r="C270" s="11">
        <v>1500000</v>
      </c>
      <c r="D270" s="11">
        <v>0</v>
      </c>
      <c r="E270" s="12">
        <f>D270/C270*100</f>
        <v>0</v>
      </c>
      <c r="F270" s="12">
        <f>D270/D12*100</f>
        <v>0</v>
      </c>
    </row>
    <row r="271" spans="1:6" ht="18" customHeight="1">
      <c r="A271" s="10" t="s">
        <v>103</v>
      </c>
      <c r="B271" s="37" t="s">
        <v>44</v>
      </c>
      <c r="C271" s="11">
        <v>2817709</v>
      </c>
      <c r="D271" s="11">
        <v>3222665</v>
      </c>
      <c r="E271" s="12">
        <f>D271/C271*100</f>
        <v>114.37181767173261</v>
      </c>
      <c r="F271" s="12">
        <f>D271/D10*100</f>
        <v>1.2733309855194572</v>
      </c>
    </row>
    <row r="272" spans="1:6" ht="18" customHeight="1">
      <c r="A272" s="10"/>
      <c r="B272" s="37"/>
      <c r="C272" s="11"/>
      <c r="D272" s="11"/>
      <c r="E272" s="12"/>
      <c r="F272" s="12"/>
    </row>
    <row r="273" spans="1:6" ht="18" customHeight="1">
      <c r="A273" s="10"/>
      <c r="B273" s="39" t="s">
        <v>405</v>
      </c>
      <c r="C273" s="8">
        <f>C274+C275</f>
        <v>9871785</v>
      </c>
      <c r="D273" s="8">
        <f>D274+D275</f>
        <v>9463934</v>
      </c>
      <c r="E273" s="9">
        <f aca="true" t="shared" si="12" ref="E273:E281">D273/C273*100</f>
        <v>95.86851820618054</v>
      </c>
      <c r="F273" s="13">
        <f>D273/D10*100</f>
        <v>3.739364906718849</v>
      </c>
    </row>
    <row r="274" spans="1:6" ht="18" customHeight="1">
      <c r="A274" s="10"/>
      <c r="B274" s="39" t="s">
        <v>377</v>
      </c>
      <c r="C274" s="8">
        <f>C278+C301</f>
        <v>234832</v>
      </c>
      <c r="D274" s="8">
        <f>D278+D301</f>
        <v>30000</v>
      </c>
      <c r="E274" s="9">
        <f t="shared" si="12"/>
        <v>12.775090277304626</v>
      </c>
      <c r="F274" s="13">
        <f>D274/D10*100</f>
        <v>0.011853521717455497</v>
      </c>
    </row>
    <row r="275" spans="1:6" ht="18" customHeight="1">
      <c r="A275" s="10"/>
      <c r="B275" s="39" t="s">
        <v>295</v>
      </c>
      <c r="C275" s="8">
        <f>C281+C293+C308</f>
        <v>9636953</v>
      </c>
      <c r="D275" s="8">
        <f>D281+D293+D308</f>
        <v>9433934</v>
      </c>
      <c r="E275" s="9">
        <f t="shared" si="12"/>
        <v>97.89332790146429</v>
      </c>
      <c r="F275" s="13">
        <f>D275/D10*100</f>
        <v>3.727511385001394</v>
      </c>
    </row>
    <row r="276" spans="1:6" ht="18" customHeight="1">
      <c r="A276" s="10"/>
      <c r="B276" s="39"/>
      <c r="C276" s="8"/>
      <c r="D276" s="8"/>
      <c r="E276" s="9"/>
      <c r="F276" s="13"/>
    </row>
    <row r="277" spans="1:6" ht="39.75" customHeight="1">
      <c r="A277" s="10"/>
      <c r="B277" s="39" t="s">
        <v>425</v>
      </c>
      <c r="C277" s="8">
        <f>C278+C281</f>
        <v>5968416</v>
      </c>
      <c r="D277" s="8">
        <f>D278+D281</f>
        <v>7006043</v>
      </c>
      <c r="E277" s="9">
        <f t="shared" si="12"/>
        <v>117.38529955016541</v>
      </c>
      <c r="F277" s="9">
        <f>D277/D10*100</f>
        <v>2.7682094284642353</v>
      </c>
    </row>
    <row r="278" spans="1:6" ht="18" customHeight="1">
      <c r="A278" s="10"/>
      <c r="B278" s="39" t="s">
        <v>378</v>
      </c>
      <c r="C278" s="8">
        <f>SUM(C279:C280)</f>
        <v>29500</v>
      </c>
      <c r="D278" s="8">
        <f>SUM(D279:D280)</f>
        <v>30000</v>
      </c>
      <c r="E278" s="9">
        <f t="shared" si="12"/>
        <v>101.69491525423729</v>
      </c>
      <c r="F278" s="9">
        <f>D278/D10*100</f>
        <v>0.011853521717455497</v>
      </c>
    </row>
    <row r="279" spans="1:6" ht="18" customHeight="1">
      <c r="A279" s="10" t="s">
        <v>89</v>
      </c>
      <c r="B279" s="37" t="s">
        <v>24</v>
      </c>
      <c r="C279" s="11">
        <v>3500</v>
      </c>
      <c r="D279" s="11">
        <v>4000</v>
      </c>
      <c r="E279" s="12">
        <f t="shared" si="12"/>
        <v>114.28571428571428</v>
      </c>
      <c r="F279" s="12">
        <f>D279/D10*100</f>
        <v>0.0015804695623273996</v>
      </c>
    </row>
    <row r="280" spans="1:6" ht="18" customHeight="1">
      <c r="A280" s="10" t="s">
        <v>192</v>
      </c>
      <c r="B280" s="37" t="s">
        <v>28</v>
      </c>
      <c r="C280" s="11">
        <v>26000</v>
      </c>
      <c r="D280" s="11">
        <v>26000</v>
      </c>
      <c r="E280" s="12">
        <f t="shared" si="12"/>
        <v>100</v>
      </c>
      <c r="F280" s="12">
        <f>D280/D10*100</f>
        <v>0.010273052155128097</v>
      </c>
    </row>
    <row r="281" spans="1:6" ht="18" customHeight="1">
      <c r="A281" s="10"/>
      <c r="B281" s="54" t="s">
        <v>375</v>
      </c>
      <c r="C281" s="15">
        <f>SUM(C282:C290)</f>
        <v>5938916</v>
      </c>
      <c r="D281" s="15">
        <f>SUM(D282:D290)</f>
        <v>6976043</v>
      </c>
      <c r="E281" s="13">
        <f t="shared" si="12"/>
        <v>117.46323739887885</v>
      </c>
      <c r="F281" s="13">
        <f>D281/D10*100</f>
        <v>2.75635590674678</v>
      </c>
    </row>
    <row r="282" spans="1:6" ht="18" customHeight="1">
      <c r="A282" s="10" t="s">
        <v>86</v>
      </c>
      <c r="B282" s="37" t="s">
        <v>25</v>
      </c>
      <c r="C282" s="11">
        <v>25190</v>
      </c>
      <c r="D282" s="11">
        <v>25000</v>
      </c>
      <c r="E282" s="12">
        <f aca="true" t="shared" si="13" ref="E282:E290">D282/C282*100</f>
        <v>99.24573243350537</v>
      </c>
      <c r="F282" s="12">
        <f>D282/D10*100</f>
        <v>0.009877934764546247</v>
      </c>
    </row>
    <row r="283" spans="1:6" ht="18" customHeight="1">
      <c r="A283" s="10" t="s">
        <v>87</v>
      </c>
      <c r="B283" s="37" t="s">
        <v>23</v>
      </c>
      <c r="C283" s="11">
        <v>53000</v>
      </c>
      <c r="D283" s="11">
        <v>54000</v>
      </c>
      <c r="E283" s="12">
        <f t="shared" si="13"/>
        <v>101.88679245283019</v>
      </c>
      <c r="F283" s="12">
        <f>D283/D10*100</f>
        <v>0.021336339091419895</v>
      </c>
    </row>
    <row r="284" spans="1:6" ht="18" customHeight="1">
      <c r="A284" s="10" t="s">
        <v>88</v>
      </c>
      <c r="B284" s="37" t="s">
        <v>24</v>
      </c>
      <c r="C284" s="11">
        <v>260030</v>
      </c>
      <c r="D284" s="11">
        <v>372050</v>
      </c>
      <c r="E284" s="12">
        <f t="shared" si="13"/>
        <v>143.0796446563858</v>
      </c>
      <c r="F284" s="12">
        <f>D284/D10*100</f>
        <v>0.14700342516597725</v>
      </c>
    </row>
    <row r="285" spans="1:6" ht="18" customHeight="1">
      <c r="A285" s="10" t="s">
        <v>90</v>
      </c>
      <c r="B285" s="37" t="s">
        <v>26</v>
      </c>
      <c r="C285" s="11">
        <v>170396</v>
      </c>
      <c r="D285" s="11">
        <v>171393</v>
      </c>
      <c r="E285" s="12">
        <f t="shared" si="13"/>
        <v>100.58510763163456</v>
      </c>
      <c r="F285" s="12">
        <f>D285/D10*100</f>
        <v>0.067720354923995</v>
      </c>
    </row>
    <row r="286" spans="1:6" ht="18" customHeight="1">
      <c r="A286" s="10" t="s">
        <v>91</v>
      </c>
      <c r="B286" s="37" t="s">
        <v>27</v>
      </c>
      <c r="C286" s="11">
        <v>20000</v>
      </c>
      <c r="D286" s="11">
        <v>20000</v>
      </c>
      <c r="E286" s="12">
        <f t="shared" si="13"/>
        <v>100</v>
      </c>
      <c r="F286" s="12">
        <f>D286/D10*100</f>
        <v>0.007902347811637</v>
      </c>
    </row>
    <row r="287" spans="1:6" ht="18" customHeight="1">
      <c r="A287" s="10" t="s">
        <v>92</v>
      </c>
      <c r="B287" s="37" t="s">
        <v>28</v>
      </c>
      <c r="C287" s="11">
        <v>5241600</v>
      </c>
      <c r="D287" s="11">
        <v>6175400</v>
      </c>
      <c r="E287" s="12">
        <f t="shared" si="13"/>
        <v>117.81517094017093</v>
      </c>
      <c r="F287" s="12">
        <f>D287/D10*100</f>
        <v>2.440007933799156</v>
      </c>
    </row>
    <row r="288" spans="1:6" ht="18" customHeight="1">
      <c r="A288" s="10" t="s">
        <v>93</v>
      </c>
      <c r="B288" s="37" t="s">
        <v>29</v>
      </c>
      <c r="C288" s="11">
        <v>23200</v>
      </c>
      <c r="D288" s="11">
        <v>21400</v>
      </c>
      <c r="E288" s="12">
        <f t="shared" si="13"/>
        <v>92.24137931034483</v>
      </c>
      <c r="F288" s="12">
        <f>D288/D10*100</f>
        <v>0.008455512158451589</v>
      </c>
    </row>
    <row r="289" spans="1:6" ht="18" customHeight="1">
      <c r="A289" s="10" t="s">
        <v>310</v>
      </c>
      <c r="B289" s="37" t="s">
        <v>193</v>
      </c>
      <c r="C289" s="11">
        <v>7500</v>
      </c>
      <c r="D289" s="11">
        <v>0</v>
      </c>
      <c r="E289" s="12">
        <f t="shared" si="13"/>
        <v>0</v>
      </c>
      <c r="F289" s="12">
        <f>D289/D10*100</f>
        <v>0</v>
      </c>
    </row>
    <row r="290" spans="1:6" ht="18" customHeight="1">
      <c r="A290" s="10" t="s">
        <v>94</v>
      </c>
      <c r="B290" s="37" t="s">
        <v>30</v>
      </c>
      <c r="C290" s="11">
        <v>138000</v>
      </c>
      <c r="D290" s="11">
        <v>136800</v>
      </c>
      <c r="E290" s="12">
        <f t="shared" si="13"/>
        <v>99.1304347826087</v>
      </c>
      <c r="F290" s="12">
        <f>D290/D10*100</f>
        <v>0.054052059031597065</v>
      </c>
    </row>
    <row r="291" spans="1:6" ht="16.5" customHeight="1">
      <c r="A291" s="10"/>
      <c r="B291" s="37"/>
      <c r="C291" s="11"/>
      <c r="D291" s="11"/>
      <c r="E291" s="12"/>
      <c r="F291" s="12"/>
    </row>
    <row r="292" spans="1:6" ht="18" customHeight="1">
      <c r="A292" s="10"/>
      <c r="B292" s="40" t="s">
        <v>406</v>
      </c>
      <c r="C292" s="8">
        <f>C293</f>
        <v>1379098</v>
      </c>
      <c r="D292" s="8">
        <f>D293</f>
        <v>1203151</v>
      </c>
      <c r="E292" s="9">
        <f>D292/C292*100</f>
        <v>87.2418783871777</v>
      </c>
      <c r="F292" s="9">
        <f>D292/D10*100</f>
        <v>0.47538588359594336</v>
      </c>
    </row>
    <row r="293" spans="1:6" ht="15.75" customHeight="1">
      <c r="A293" s="10"/>
      <c r="B293" s="40" t="s">
        <v>375</v>
      </c>
      <c r="C293" s="8">
        <f>SUM(C294:C298)</f>
        <v>1379098</v>
      </c>
      <c r="D293" s="8">
        <f>SUM(D294:D297)</f>
        <v>1203151</v>
      </c>
      <c r="E293" s="9">
        <f>D293/C293*100</f>
        <v>87.2418783871777</v>
      </c>
      <c r="F293" s="9">
        <f>D293/D10*100</f>
        <v>0.47538588359594336</v>
      </c>
    </row>
    <row r="294" spans="1:6" ht="15.75" customHeight="1">
      <c r="A294" s="10" t="s">
        <v>384</v>
      </c>
      <c r="B294" s="45" t="s">
        <v>312</v>
      </c>
      <c r="C294" s="18">
        <v>47701</v>
      </c>
      <c r="D294" s="18">
        <v>0</v>
      </c>
      <c r="E294" s="17">
        <f>D294/C294*100</f>
        <v>0</v>
      </c>
      <c r="F294" s="17">
        <f>D294/D10*100</f>
        <v>0</v>
      </c>
    </row>
    <row r="295" spans="1:6" ht="18" customHeight="1">
      <c r="A295" s="10" t="s">
        <v>316</v>
      </c>
      <c r="B295" s="37" t="s">
        <v>22</v>
      </c>
      <c r="C295" s="11">
        <v>11000</v>
      </c>
      <c r="D295" s="11">
        <v>0</v>
      </c>
      <c r="E295" s="12">
        <f aca="true" t="shared" si="14" ref="E295:E317">D295/C295*100</f>
        <v>0</v>
      </c>
      <c r="F295" s="12">
        <f>D295/D10*100</f>
        <v>0</v>
      </c>
    </row>
    <row r="296" spans="1:6" ht="18" customHeight="1">
      <c r="A296" s="10" t="s">
        <v>95</v>
      </c>
      <c r="B296" s="37" t="s">
        <v>370</v>
      </c>
      <c r="C296" s="11">
        <v>1305897</v>
      </c>
      <c r="D296" s="11">
        <v>1203151</v>
      </c>
      <c r="E296" s="12">
        <f t="shared" si="14"/>
        <v>92.13215131055512</v>
      </c>
      <c r="F296" s="12">
        <f>D296/D10*100</f>
        <v>0.47538588359594336</v>
      </c>
    </row>
    <row r="297" spans="1:6" ht="18" customHeight="1">
      <c r="A297" s="10" t="s">
        <v>232</v>
      </c>
      <c r="B297" s="37" t="s">
        <v>33</v>
      </c>
      <c r="C297" s="11">
        <v>11200</v>
      </c>
      <c r="D297" s="11">
        <v>0</v>
      </c>
      <c r="E297" s="12">
        <f>D297/C297*100</f>
        <v>0</v>
      </c>
      <c r="F297" s="12">
        <f>D297/D10*100</f>
        <v>0</v>
      </c>
    </row>
    <row r="298" spans="1:6" ht="18" customHeight="1">
      <c r="A298" s="10" t="s">
        <v>385</v>
      </c>
      <c r="B298" s="45" t="s">
        <v>371</v>
      </c>
      <c r="C298" s="18">
        <v>3300</v>
      </c>
      <c r="D298" s="18">
        <v>0</v>
      </c>
      <c r="E298" s="12">
        <f>D298/C298*100</f>
        <v>0</v>
      </c>
      <c r="F298" s="12">
        <f>D298/D10*100</f>
        <v>0</v>
      </c>
    </row>
    <row r="299" spans="1:6" ht="18" customHeight="1">
      <c r="A299" s="10"/>
      <c r="B299" s="45"/>
      <c r="C299" s="18"/>
      <c r="D299" s="18"/>
      <c r="E299" s="12"/>
      <c r="F299" s="12"/>
    </row>
    <row r="300" spans="1:6" ht="18" customHeight="1">
      <c r="A300" s="10"/>
      <c r="B300" s="40" t="s">
        <v>407</v>
      </c>
      <c r="C300" s="8">
        <f>C301+C308</f>
        <v>2524271</v>
      </c>
      <c r="D300" s="8">
        <f>D301+D308</f>
        <v>1254740</v>
      </c>
      <c r="E300" s="9">
        <f t="shared" si="14"/>
        <v>49.70702432504275</v>
      </c>
      <c r="F300" s="13">
        <f>D300/D10*100</f>
        <v>0.4957695946586704</v>
      </c>
    </row>
    <row r="301" spans="1:6" ht="18" customHeight="1">
      <c r="A301" s="10"/>
      <c r="B301" s="40" t="s">
        <v>377</v>
      </c>
      <c r="C301" s="8">
        <f>SUM(C302:C307)</f>
        <v>205332</v>
      </c>
      <c r="D301" s="8">
        <f>SUM(D302:D307)</f>
        <v>0</v>
      </c>
      <c r="E301" s="9">
        <f t="shared" si="14"/>
        <v>0</v>
      </c>
      <c r="F301" s="13">
        <f>D301/D10*100</f>
        <v>0</v>
      </c>
    </row>
    <row r="302" spans="1:6" ht="18" customHeight="1">
      <c r="A302" s="10" t="s">
        <v>233</v>
      </c>
      <c r="B302" s="45" t="s">
        <v>194</v>
      </c>
      <c r="C302" s="18">
        <v>7000</v>
      </c>
      <c r="D302" s="18">
        <v>0</v>
      </c>
      <c r="E302" s="12">
        <f>D302/C302*100</f>
        <v>0</v>
      </c>
      <c r="F302" s="12">
        <f>D302/D10*100</f>
        <v>0</v>
      </c>
    </row>
    <row r="303" spans="1:6" ht="18" customHeight="1">
      <c r="A303" s="10" t="s">
        <v>317</v>
      </c>
      <c r="B303" s="37" t="s">
        <v>34</v>
      </c>
      <c r="C303" s="18">
        <v>48000</v>
      </c>
      <c r="D303" s="11">
        <v>0</v>
      </c>
      <c r="E303" s="12">
        <f>D303/C303*100</f>
        <v>0</v>
      </c>
      <c r="F303" s="12">
        <f>D303/D10*100</f>
        <v>0</v>
      </c>
    </row>
    <row r="304" spans="1:6" ht="18" customHeight="1">
      <c r="A304" s="10" t="s">
        <v>318</v>
      </c>
      <c r="B304" s="37" t="s">
        <v>34</v>
      </c>
      <c r="C304" s="18">
        <v>40000</v>
      </c>
      <c r="D304" s="11">
        <v>0</v>
      </c>
      <c r="E304" s="12">
        <f t="shared" si="14"/>
        <v>0</v>
      </c>
      <c r="F304" s="12">
        <f>D304/D10*100</f>
        <v>0</v>
      </c>
    </row>
    <row r="305" spans="1:6" ht="18" customHeight="1">
      <c r="A305" s="10" t="s">
        <v>311</v>
      </c>
      <c r="B305" s="37" t="s">
        <v>33</v>
      </c>
      <c r="C305" s="18">
        <v>3132</v>
      </c>
      <c r="D305" s="11">
        <v>0</v>
      </c>
      <c r="E305" s="12">
        <f>D305/C305*100</f>
        <v>0</v>
      </c>
      <c r="F305" s="12">
        <f>D305/D10*100</f>
        <v>0</v>
      </c>
    </row>
    <row r="306" spans="1:6" ht="18" customHeight="1">
      <c r="A306" s="10" t="s">
        <v>386</v>
      </c>
      <c r="B306" s="37" t="s">
        <v>235</v>
      </c>
      <c r="C306" s="18">
        <v>4000</v>
      </c>
      <c r="D306" s="21">
        <v>0</v>
      </c>
      <c r="E306" s="12">
        <f>D306/C306*100</f>
        <v>0</v>
      </c>
      <c r="F306" s="12">
        <f>D306/D10*100</f>
        <v>0</v>
      </c>
    </row>
    <row r="307" spans="1:6" ht="18" customHeight="1">
      <c r="A307" s="10" t="s">
        <v>236</v>
      </c>
      <c r="B307" s="55" t="s">
        <v>201</v>
      </c>
      <c r="C307" s="18">
        <v>103200</v>
      </c>
      <c r="D307" s="21">
        <v>0</v>
      </c>
      <c r="E307" s="12">
        <f>D307/C307*100</f>
        <v>0</v>
      </c>
      <c r="F307" s="12">
        <f>D307/D10*100</f>
        <v>0</v>
      </c>
    </row>
    <row r="308" spans="1:6" ht="18" customHeight="1">
      <c r="A308" s="10"/>
      <c r="B308" s="54" t="s">
        <v>295</v>
      </c>
      <c r="C308" s="15">
        <f>SUM(C309:C318)</f>
        <v>2318939</v>
      </c>
      <c r="D308" s="15">
        <f>SUM(D309:D318)</f>
        <v>1254740</v>
      </c>
      <c r="E308" s="13">
        <f>D308/C308*100</f>
        <v>54.108365938043214</v>
      </c>
      <c r="F308" s="13">
        <f>D308/D10*100</f>
        <v>0.4957695946586704</v>
      </c>
    </row>
    <row r="309" spans="1:6" ht="18" customHeight="1">
      <c r="A309" s="10" t="s">
        <v>96</v>
      </c>
      <c r="B309" s="37" t="s">
        <v>27</v>
      </c>
      <c r="C309" s="18">
        <v>6000</v>
      </c>
      <c r="D309" s="11">
        <v>4000</v>
      </c>
      <c r="E309" s="12">
        <f>D309/C309*100</f>
        <v>66.66666666666666</v>
      </c>
      <c r="F309" s="12">
        <f>D309/D10*100</f>
        <v>0.0015804695623273996</v>
      </c>
    </row>
    <row r="310" spans="1:6" ht="18" customHeight="1">
      <c r="A310" s="10" t="s">
        <v>224</v>
      </c>
      <c r="B310" s="37" t="s">
        <v>326</v>
      </c>
      <c r="C310" s="18">
        <v>13803</v>
      </c>
      <c r="D310" s="11">
        <v>0</v>
      </c>
      <c r="E310" s="12">
        <f t="shared" si="14"/>
        <v>0</v>
      </c>
      <c r="F310" s="12">
        <f>D310/D10*100</f>
        <v>0</v>
      </c>
    </row>
    <row r="311" spans="1:6" ht="18" customHeight="1">
      <c r="A311" s="10" t="s">
        <v>195</v>
      </c>
      <c r="B311" s="37" t="s">
        <v>196</v>
      </c>
      <c r="C311" s="18">
        <v>12623</v>
      </c>
      <c r="D311" s="11">
        <v>0</v>
      </c>
      <c r="E311" s="12">
        <f t="shared" si="14"/>
        <v>0</v>
      </c>
      <c r="F311" s="12">
        <f>D311/D10*100</f>
        <v>0</v>
      </c>
    </row>
    <row r="312" spans="1:6" ht="18" customHeight="1">
      <c r="A312" s="10" t="s">
        <v>197</v>
      </c>
      <c r="B312" s="37" t="s">
        <v>22</v>
      </c>
      <c r="C312" s="18">
        <v>790000</v>
      </c>
      <c r="D312" s="11">
        <v>491000</v>
      </c>
      <c r="E312" s="12">
        <f t="shared" si="14"/>
        <v>62.151898734177216</v>
      </c>
      <c r="F312" s="12">
        <f>D312/D10*100</f>
        <v>0.1940026387756883</v>
      </c>
    </row>
    <row r="313" spans="1:6" ht="18" customHeight="1">
      <c r="A313" s="10" t="s">
        <v>198</v>
      </c>
      <c r="B313" s="37" t="s">
        <v>199</v>
      </c>
      <c r="C313" s="18">
        <v>55640</v>
      </c>
      <c r="D313" s="11">
        <v>73600</v>
      </c>
      <c r="E313" s="12">
        <f t="shared" si="14"/>
        <v>132.27893601725378</v>
      </c>
      <c r="F313" s="12">
        <f>D313/D10*100</f>
        <v>0.029080639946824152</v>
      </c>
    </row>
    <row r="314" spans="1:6" ht="18" customHeight="1">
      <c r="A314" s="10" t="s">
        <v>330</v>
      </c>
      <c r="B314" s="37" t="s">
        <v>357</v>
      </c>
      <c r="C314" s="18">
        <v>67000</v>
      </c>
      <c r="D314" s="11">
        <v>0</v>
      </c>
      <c r="E314" s="12">
        <f t="shared" si="14"/>
        <v>0</v>
      </c>
      <c r="F314" s="12">
        <f>D314/D10*100</f>
        <v>0</v>
      </c>
    </row>
    <row r="315" spans="1:6" ht="18" customHeight="1">
      <c r="A315" s="10" t="s">
        <v>372</v>
      </c>
      <c r="B315" s="37" t="s">
        <v>413</v>
      </c>
      <c r="C315" s="18">
        <v>2118</v>
      </c>
      <c r="D315" s="11">
        <v>0</v>
      </c>
      <c r="E315" s="12">
        <f t="shared" si="14"/>
        <v>0</v>
      </c>
      <c r="F315" s="12">
        <f>D315/D10*100</f>
        <v>0</v>
      </c>
    </row>
    <row r="316" spans="1:6" ht="18" customHeight="1">
      <c r="A316" s="10" t="s">
        <v>97</v>
      </c>
      <c r="B316" s="37" t="s">
        <v>31</v>
      </c>
      <c r="C316" s="18">
        <v>686140</v>
      </c>
      <c r="D316" s="11">
        <v>686140</v>
      </c>
      <c r="E316" s="12">
        <f t="shared" si="14"/>
        <v>100</v>
      </c>
      <c r="F316" s="12">
        <f>D316/D10*100</f>
        <v>0.2711058463738305</v>
      </c>
    </row>
    <row r="317" spans="1:6" ht="18" customHeight="1">
      <c r="A317" s="10" t="s">
        <v>200</v>
      </c>
      <c r="B317" s="37" t="s">
        <v>33</v>
      </c>
      <c r="C317" s="18">
        <v>655615</v>
      </c>
      <c r="D317" s="11">
        <v>0</v>
      </c>
      <c r="E317" s="12">
        <f t="shared" si="14"/>
        <v>0</v>
      </c>
      <c r="F317" s="12">
        <f>D317/D10*100</f>
        <v>0</v>
      </c>
    </row>
    <row r="318" spans="1:6" ht="18" customHeight="1">
      <c r="A318" s="10" t="s">
        <v>234</v>
      </c>
      <c r="B318" s="37" t="s">
        <v>235</v>
      </c>
      <c r="C318" s="18">
        <v>30000</v>
      </c>
      <c r="D318" s="11">
        <v>0</v>
      </c>
      <c r="E318" s="12">
        <f>D318/C318*100</f>
        <v>0</v>
      </c>
      <c r="F318" s="12">
        <f>D318/D10*100</f>
        <v>0</v>
      </c>
    </row>
    <row r="319" spans="1:6" ht="18" customHeight="1">
      <c r="A319" s="10"/>
      <c r="B319" s="37"/>
      <c r="C319" s="18"/>
      <c r="D319" s="11"/>
      <c r="E319" s="12"/>
      <c r="F319" s="12"/>
    </row>
    <row r="320" spans="1:6" ht="18" customHeight="1">
      <c r="A320" s="12"/>
      <c r="B320" s="49" t="s">
        <v>408</v>
      </c>
      <c r="C320" s="15">
        <f>C321+C327</f>
        <v>12153755</v>
      </c>
      <c r="D320" s="15">
        <f>D321+D327</f>
        <v>8517026</v>
      </c>
      <c r="E320" s="13">
        <f>D320/C320*100</f>
        <v>70.07732178244501</v>
      </c>
      <c r="F320" s="13">
        <f>D320/D10*100</f>
        <v>3.365225088637771</v>
      </c>
    </row>
    <row r="321" spans="1:6" ht="18" customHeight="1">
      <c r="A321" s="12"/>
      <c r="B321" s="49" t="s">
        <v>377</v>
      </c>
      <c r="C321" s="15">
        <f>SUM(C322:C326)</f>
        <v>10678095</v>
      </c>
      <c r="D321" s="15">
        <f>SUM(D322:D326)</f>
        <v>8517026</v>
      </c>
      <c r="E321" s="13">
        <f>D321/C321*100</f>
        <v>79.76166160724361</v>
      </c>
      <c r="F321" s="13">
        <f>D321/D10*100</f>
        <v>3.365225088637771</v>
      </c>
    </row>
    <row r="322" spans="1:6" ht="26.25" customHeight="1">
      <c r="A322" s="12" t="s">
        <v>302</v>
      </c>
      <c r="B322" s="50" t="s">
        <v>382</v>
      </c>
      <c r="C322" s="11">
        <v>10373031</v>
      </c>
      <c r="D322" s="11">
        <v>6767026</v>
      </c>
      <c r="E322" s="17">
        <f>D322/C322*100</f>
        <v>65.23672781851322</v>
      </c>
      <c r="F322" s="17">
        <f>D322/D10*100</f>
        <v>2.6737696551195334</v>
      </c>
    </row>
    <row r="323" spans="1:6" ht="25.5" customHeight="1">
      <c r="A323" s="12" t="s">
        <v>302</v>
      </c>
      <c r="B323" s="50" t="s">
        <v>303</v>
      </c>
      <c r="C323" s="11">
        <v>298395</v>
      </c>
      <c r="D323" s="11">
        <v>0</v>
      </c>
      <c r="E323" s="12">
        <f>D323/C323*100</f>
        <v>0</v>
      </c>
      <c r="F323" s="17">
        <f>D323/D10*100</f>
        <v>0</v>
      </c>
    </row>
    <row r="324" spans="1:6" ht="26.25" customHeight="1">
      <c r="A324" s="12" t="s">
        <v>373</v>
      </c>
      <c r="B324" s="50" t="s">
        <v>374</v>
      </c>
      <c r="C324" s="11">
        <v>0</v>
      </c>
      <c r="D324" s="11">
        <v>1500000</v>
      </c>
      <c r="E324" s="12"/>
      <c r="F324" s="17">
        <f>D324/D10*100</f>
        <v>0.5926760858727749</v>
      </c>
    </row>
    <row r="325" spans="1:6" ht="26.25" customHeight="1">
      <c r="A325" s="12" t="s">
        <v>434</v>
      </c>
      <c r="B325" s="50" t="s">
        <v>383</v>
      </c>
      <c r="C325" s="11">
        <v>0</v>
      </c>
      <c r="D325" s="11">
        <v>250000</v>
      </c>
      <c r="E325" s="12"/>
      <c r="F325" s="17">
        <f>D325/D10*100</f>
        <v>0.09877934764546248</v>
      </c>
    </row>
    <row r="326" spans="1:6" ht="26.25" customHeight="1">
      <c r="A326" s="12" t="s">
        <v>424</v>
      </c>
      <c r="B326" s="50" t="s">
        <v>423</v>
      </c>
      <c r="C326" s="11">
        <v>6669</v>
      </c>
      <c r="D326" s="11">
        <v>0</v>
      </c>
      <c r="E326" s="12">
        <f>D326/C326*100</f>
        <v>0</v>
      </c>
      <c r="F326" s="17">
        <f>D326/D9*100</f>
        <v>0</v>
      </c>
    </row>
    <row r="327" spans="1:6" ht="18" customHeight="1">
      <c r="A327" s="12"/>
      <c r="B327" s="51" t="s">
        <v>295</v>
      </c>
      <c r="C327" s="15">
        <f>SUM(C328:C330)</f>
        <v>1475660</v>
      </c>
      <c r="D327" s="15">
        <f>SUM(D328:D330)</f>
        <v>0</v>
      </c>
      <c r="E327" s="13">
        <f>D327/C327*100</f>
        <v>0</v>
      </c>
      <c r="F327" s="13">
        <f>D327/D10*100</f>
        <v>0</v>
      </c>
    </row>
    <row r="328" spans="1:6" ht="26.25" customHeight="1">
      <c r="A328" s="12" t="s">
        <v>298</v>
      </c>
      <c r="B328" s="50" t="s">
        <v>304</v>
      </c>
      <c r="C328" s="11">
        <v>41408</v>
      </c>
      <c r="D328" s="11">
        <v>0</v>
      </c>
      <c r="E328" s="12">
        <f>D328/C328*100</f>
        <v>0</v>
      </c>
      <c r="F328" s="17">
        <f>D328/D10*100</f>
        <v>0</v>
      </c>
    </row>
    <row r="329" spans="1:6" ht="26.25" customHeight="1">
      <c r="A329" s="12" t="s">
        <v>305</v>
      </c>
      <c r="B329" s="50" t="s">
        <v>422</v>
      </c>
      <c r="C329" s="11">
        <v>37868</v>
      </c>
      <c r="D329" s="11">
        <v>0</v>
      </c>
      <c r="E329" s="12">
        <f>D329/C329*100</f>
        <v>0</v>
      </c>
      <c r="F329" s="17">
        <f>D329/D10*100</f>
        <v>0</v>
      </c>
    </row>
    <row r="330" spans="1:6" ht="26.25" customHeight="1">
      <c r="A330" s="12" t="s">
        <v>306</v>
      </c>
      <c r="B330" s="50" t="s">
        <v>423</v>
      </c>
      <c r="C330" s="11">
        <v>1396384</v>
      </c>
      <c r="D330" s="11">
        <v>0</v>
      </c>
      <c r="E330" s="12">
        <f>D330/C330*100</f>
        <v>0</v>
      </c>
      <c r="F330" s="17">
        <f>D330/D10*100</f>
        <v>0</v>
      </c>
    </row>
  </sheetData>
  <mergeCells count="7">
    <mergeCell ref="A191:F191"/>
    <mergeCell ref="A13:F13"/>
    <mergeCell ref="D2:F2"/>
    <mergeCell ref="D4:F4"/>
    <mergeCell ref="A6:F6"/>
    <mergeCell ref="A7:F7"/>
    <mergeCell ref="D5:F5"/>
  </mergeCells>
  <printOptions/>
  <pageMargins left="0.19" right="0.16" top="0.38" bottom="0.68" header="0.17" footer="0.37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4-0246</cp:lastModifiedBy>
  <cp:lastPrinted>2007-12-21T12:52:26Z</cp:lastPrinted>
  <dcterms:created xsi:type="dcterms:W3CDTF">2000-11-07T09:34:16Z</dcterms:created>
  <dcterms:modified xsi:type="dcterms:W3CDTF">2007-12-21T13:00:20Z</dcterms:modified>
  <cp:category/>
  <cp:version/>
  <cp:contentType/>
  <cp:contentStatus/>
</cp:coreProperties>
</file>