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1865" windowHeight="6810" activeTab="0"/>
  </bookViews>
  <sheets>
    <sheet name="OK" sheetId="1" r:id="rId1"/>
  </sheets>
  <definedNames>
    <definedName name="_xlnm.Print_Area" localSheetId="0">'OK'!$A$1:$Q$97</definedName>
    <definedName name="_xlnm.Print_Titles" localSheetId="0">'OK'!$A:$D,'OK'!$8:$15</definedName>
  </definedNames>
  <calcPr fullCalcOnLoad="1"/>
</workbook>
</file>

<file path=xl/sharedStrings.xml><?xml version="1.0" encoding="utf-8"?>
<sst xmlns="http://schemas.openxmlformats.org/spreadsheetml/2006/main" count="124" uniqueCount="95">
  <si>
    <t>Projekt</t>
  </si>
  <si>
    <t>Planowane wydatki</t>
  </si>
  <si>
    <t>pożyczki i kredyty</t>
  </si>
  <si>
    <t xml:space="preserve">obligacje </t>
  </si>
  <si>
    <t>Klasyfikacja
(dział, rozdział)</t>
  </si>
  <si>
    <t>Lp.</t>
  </si>
  <si>
    <t>Kategoria interwencji funduszy struktu-ralnych</t>
  </si>
  <si>
    <t>* wydatki obejmują wydatki bieżące i majątkowe ( dotyczące inwestycji rocznych i ujętych w wieloletnim programie inwestycyjnym )</t>
  </si>
  <si>
    <t>x</t>
  </si>
  <si>
    <t>1.1</t>
  </si>
  <si>
    <t>w tym:</t>
  </si>
  <si>
    <t>(6+7)</t>
  </si>
  <si>
    <t>Wydatki w okresie realizacji projektu 
(całkowita wartość Projektu)</t>
  </si>
  <si>
    <t>środki z budżetu UE</t>
  </si>
  <si>
    <t xml:space="preserve">środki z budżetu krajowego </t>
  </si>
  <si>
    <t>Środki z budżetu UE</t>
  </si>
  <si>
    <t>(9+13)</t>
  </si>
  <si>
    <t>(10+11+12)</t>
  </si>
  <si>
    <t>(14+15+16+17)</t>
  </si>
  <si>
    <t xml:space="preserve">Wydatki Razem </t>
  </si>
  <si>
    <t>Wydatki razem</t>
  </si>
  <si>
    <t>pozostałe **</t>
  </si>
  <si>
    <t xml:space="preserve">pozostałe </t>
  </si>
  <si>
    <t>............</t>
  </si>
  <si>
    <t>Środki z budżetu krajowego**</t>
  </si>
  <si>
    <t xml:space="preserve">** środki własne JST, współfinansowanie z budżetu państwa oraz inne </t>
  </si>
  <si>
    <t>z tego                      2004</t>
  </si>
  <si>
    <t>pożyczki na prefi-nansowa-nie z budżetu państwa</t>
  </si>
  <si>
    <t>z tego:</t>
  </si>
  <si>
    <t>z tego źródła finansowania:</t>
  </si>
  <si>
    <t>I</t>
  </si>
  <si>
    <t>Wydatki majątkowe razem</t>
  </si>
  <si>
    <t xml:space="preserve"> Program: ZPORR</t>
  </si>
  <si>
    <t>600 - 60016</t>
  </si>
  <si>
    <t xml:space="preserve"> Program: SPO-Transport</t>
  </si>
  <si>
    <t xml:space="preserve">     Działanie: 2.2. Usprawnienie przejazdów drogami krajowymi przez miasta na prawach powiatu</t>
  </si>
  <si>
    <t xml:space="preserve">  Priorytet: 2 Bezpiecznejsza infrastruktura drogowa</t>
  </si>
  <si>
    <r>
      <t xml:space="preserve"> nazwa projektu: </t>
    </r>
    <r>
      <rPr>
        <b/>
        <sz val="9"/>
        <rFont val="Arial"/>
        <family val="2"/>
      </rPr>
      <t>Modernizacja ul.Sulejowskiej od ronda Gierka do ul.Projektowanej w Piotrkowie Tryb.</t>
    </r>
  </si>
  <si>
    <t xml:space="preserve">  Priorytet 1: Rozbudowa i modernizacja infrastruktury służącej wzmacnianiu konkurencyjności regionów</t>
  </si>
  <si>
    <t xml:space="preserve">     Działanie: 1.1.Modernizacja                                     i rozbudowa regionalnego układu transportowego</t>
  </si>
  <si>
    <t xml:space="preserve">  Działanie: 1.4 Rozwój turystyki i kultury</t>
  </si>
  <si>
    <r>
      <t xml:space="preserve">   nazwa projektu: </t>
    </r>
    <r>
      <rPr>
        <b/>
        <sz val="9"/>
        <rFont val="Arial"/>
        <family val="2"/>
      </rPr>
      <t>Utworzenie europejskich scen Teatru im.S.Jaracza w regionie łódzkim</t>
    </r>
  </si>
  <si>
    <t>2007 r.</t>
  </si>
  <si>
    <t>3-31-312 drogi</t>
  </si>
  <si>
    <r>
      <t xml:space="preserve">   nazwa projektu: </t>
    </r>
    <r>
      <rPr>
        <b/>
        <sz val="9"/>
        <rFont val="Arial"/>
        <family val="2"/>
      </rPr>
      <t>Modernizacja ulicy Sienkiewicza i Pasaż Rudowskiego w Piotrkowie Tryb.</t>
    </r>
  </si>
  <si>
    <t xml:space="preserve"> Program: Fundusz Spójności</t>
  </si>
  <si>
    <t xml:space="preserve">     Działanie: Uzdatnianie i dostawa wody pitnej i oczyszczalni ścieków</t>
  </si>
  <si>
    <t>900 - 90095</t>
  </si>
  <si>
    <t>3-35-354 utrzymywanie    i odbudowa dziedzictwa kulturowego</t>
  </si>
  <si>
    <t>921-92109</t>
  </si>
  <si>
    <t>wydatki z budżetu                                 2006</t>
  </si>
  <si>
    <t>wydatki z budżetu                                 2007</t>
  </si>
  <si>
    <t>wydatki z budżetu                                 2008</t>
  </si>
  <si>
    <t>1.2.</t>
  </si>
  <si>
    <t>1.3.</t>
  </si>
  <si>
    <t>1.4.</t>
  </si>
  <si>
    <t>Wydatki z budżetu</t>
  </si>
  <si>
    <t>Wydatki pozabudżetowe</t>
  </si>
  <si>
    <r>
      <t xml:space="preserve">  </t>
    </r>
    <r>
      <rPr>
        <sz val="9"/>
        <rFont val="Arial"/>
        <family val="2"/>
      </rPr>
      <t xml:space="preserve"> nazwa projektu:</t>
    </r>
    <r>
      <rPr>
        <b/>
        <sz val="9"/>
        <rFont val="Arial"/>
        <family val="2"/>
      </rPr>
      <t xml:space="preserve"> Modernizacja                             i  rozbudowa oczyszczalni ścieków                        w Piotrkowie Trybunalskim</t>
    </r>
  </si>
  <si>
    <t>środki pozabudżetowe                       2007</t>
  </si>
  <si>
    <t>środki pozabudżetowe                       2008</t>
  </si>
  <si>
    <t xml:space="preserve">  Priorytet 2: Wzmocnienie rozwoju zasobów w regionach</t>
  </si>
  <si>
    <t xml:space="preserve">  Działanie: 2.1 Pomoc w rozwoju zatrudnienia poprzez promowanie ducha przedsiębiorczości, równych szans oraz inwestowania w zasoby ludzkie</t>
  </si>
  <si>
    <t>24 potencjał adaptacyjny pracowników, przedsiebiorczość,innowacyjność,technologie komunikacyjne i informacyjne</t>
  </si>
  <si>
    <t>801 - 80195</t>
  </si>
  <si>
    <t>z tego                      2006</t>
  </si>
  <si>
    <t>Wydatki bieżace razem:</t>
  </si>
  <si>
    <t>Wydatki razem:</t>
  </si>
  <si>
    <r>
      <t xml:space="preserve">  </t>
    </r>
    <r>
      <rPr>
        <sz val="9"/>
        <rFont val="Arial"/>
        <family val="2"/>
      </rPr>
      <t xml:space="preserve"> nazwa projektu:</t>
    </r>
    <r>
      <rPr>
        <b/>
        <sz val="9"/>
        <rFont val="Arial"/>
        <family val="2"/>
      </rPr>
      <t xml:space="preserve"> "Zostań poliglotą II- kompleksowe kursy językowe dla pracujących"</t>
    </r>
  </si>
  <si>
    <t xml:space="preserve">  Priorytet 1: Sektor Środowisko</t>
  </si>
  <si>
    <t>Jednostką organizacyjną odpowiedzialną za realizację  i koordynację wykonania wszystkich zadań jest Urząd Miasta.</t>
  </si>
  <si>
    <t xml:space="preserve">Wydatki * na programy i projekty realizowane ze środków pochodzących z budżetu Unii Europejskiej                         </t>
  </si>
  <si>
    <t>z tego                      2003</t>
  </si>
  <si>
    <t>po 2009</t>
  </si>
  <si>
    <t xml:space="preserve">Rady Miasta Piotrkowa Tryb. </t>
  </si>
  <si>
    <t xml:space="preserve">( art. 184 ust.1 pkt 6 ustawy o finansach publicznych ) </t>
  </si>
  <si>
    <t>600 - 60015</t>
  </si>
  <si>
    <t xml:space="preserve">  Priorytet: 2. Wzmocnienie rozwoju zasobów ludzkich w regionach.</t>
  </si>
  <si>
    <t xml:space="preserve">    Działanie: 2.2. Wyrównywanie szans edukacyjnych poprzez programy stypendialne</t>
  </si>
  <si>
    <t>854 - 85415</t>
  </si>
  <si>
    <t xml:space="preserve">   nazwa projektu ; "Żaczek III" - program finansowego wsparcia młodzieży z terenów wiejskich</t>
  </si>
  <si>
    <t>z tego                      2007</t>
  </si>
  <si>
    <t>803 - 80309</t>
  </si>
  <si>
    <t xml:space="preserve"> Program: EFS</t>
  </si>
  <si>
    <t xml:space="preserve">   nazwa projektu ; "Nowa Szansa dla Żaka II</t>
  </si>
  <si>
    <t>razem                                2008</t>
  </si>
  <si>
    <t>razem                                 2007</t>
  </si>
  <si>
    <t xml:space="preserve">  Działanie: 1.5 Infrastruktura spoleczeństwa informacyjnego</t>
  </si>
  <si>
    <t>750 - 75023</t>
  </si>
  <si>
    <t>321;                              322;323</t>
  </si>
  <si>
    <t>o                      2007</t>
  </si>
  <si>
    <t xml:space="preserve">   nazwa projektu:  E-Urząd                                           w Piotrkowie Trybunalskim</t>
  </si>
  <si>
    <t>Załącznik nr  7</t>
  </si>
  <si>
    <t>do Uchwały Nr 5 XV/228/07</t>
  </si>
  <si>
    <t>z dnia 24 października 2007r.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</si>
</sst>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1">
    <font>
      <sz val="10"/>
      <name val="Arial"/>
      <family val="0"/>
    </font>
    <font>
      <sz val="9"/>
      <name val="Arial"/>
      <family val="2"/>
    </font>
    <font>
      <sz val="8"/>
      <name val="Arial"/>
      <family val="0"/>
    </font>
    <font>
      <b/>
      <sz val="14"/>
      <name val="Times New Roman"/>
      <family val="1"/>
    </font>
    <font>
      <b/>
      <sz val="12"/>
      <name val="Bookman Old Style"/>
      <family val="1"/>
    </font>
    <font>
      <b/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7"/>
      <name val="Arial"/>
      <family val="0"/>
    </font>
    <font>
      <b/>
      <sz val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7" fillId="0" borderId="2" xfId="0" applyFont="1" applyBorder="1" applyAlignment="1">
      <alignment horizontal="center"/>
    </xf>
    <xf numFmtId="0" fontId="2" fillId="0" borderId="1" xfId="0" applyFont="1" applyFill="1" applyBorder="1" applyAlignment="1">
      <alignment/>
    </xf>
    <xf numFmtId="0" fontId="5" fillId="0" borderId="1" xfId="0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4" xfId="0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3" fontId="1" fillId="0" borderId="1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right" wrapText="1"/>
    </xf>
    <xf numFmtId="0" fontId="0" fillId="0" borderId="4" xfId="0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right"/>
    </xf>
    <xf numFmtId="0" fontId="0" fillId="0" borderId="5" xfId="0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3" fontId="1" fillId="0" borderId="5" xfId="0" applyNumberFormat="1" applyFont="1" applyFill="1" applyBorder="1" applyAlignment="1">
      <alignment horizontal="right"/>
    </xf>
    <xf numFmtId="0" fontId="0" fillId="0" borderId="6" xfId="0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/>
    </xf>
    <xf numFmtId="0" fontId="5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4" xfId="0" applyFon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6" xfId="0" applyFont="1" applyFill="1" applyBorder="1" applyAlignment="1">
      <alignment horizontal="right" wrapText="1"/>
    </xf>
    <xf numFmtId="3" fontId="1" fillId="0" borderId="6" xfId="0" applyNumberFormat="1" applyFont="1" applyFill="1" applyBorder="1" applyAlignment="1">
      <alignment horizontal="right"/>
    </xf>
    <xf numFmtId="3" fontId="0" fillId="0" borderId="5" xfId="0" applyNumberFormat="1" applyFill="1" applyBorder="1" applyAlignment="1">
      <alignment horizontal="right"/>
    </xf>
    <xf numFmtId="3" fontId="0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3" fontId="5" fillId="0" borderId="1" xfId="0" applyNumberFormat="1" applyFont="1" applyFill="1" applyBorder="1" applyAlignment="1">
      <alignment horizontal="right"/>
    </xf>
    <xf numFmtId="3" fontId="5" fillId="0" borderId="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3" fontId="1" fillId="0" borderId="1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6" xfId="0" applyFill="1" applyBorder="1" applyAlignment="1">
      <alignment horizontal="center" vertical="center"/>
    </xf>
    <xf numFmtId="3" fontId="1" fillId="0" borderId="4" xfId="0" applyNumberFormat="1" applyFont="1" applyBorder="1" applyAlignment="1">
      <alignment horizontal="right"/>
    </xf>
    <xf numFmtId="0" fontId="1" fillId="0" borderId="4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1" fillId="0" borderId="4" xfId="0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9" fillId="0" borderId="0" xfId="0" applyFont="1" applyFill="1" applyAlignment="1">
      <alignment/>
    </xf>
    <xf numFmtId="3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1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/>
    </xf>
    <xf numFmtId="3" fontId="1" fillId="0" borderId="6" xfId="0" applyNumberFormat="1" applyFont="1" applyFill="1" applyBorder="1" applyAlignment="1">
      <alignment horizontal="center"/>
    </xf>
    <xf numFmtId="3" fontId="0" fillId="0" borderId="1" xfId="0" applyNumberFormat="1" applyFill="1" applyBorder="1" applyAlignment="1">
      <alignment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right"/>
    </xf>
    <xf numFmtId="3" fontId="1" fillId="0" borderId="5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8"/>
  <sheetViews>
    <sheetView tabSelected="1" zoomScale="90" zoomScaleNormal="90" zoomScaleSheetLayoutView="100" workbookViewId="0" topLeftCell="A1">
      <selection activeCell="A5" sqref="A5:Q5"/>
    </sheetView>
  </sheetViews>
  <sheetFormatPr defaultColWidth="9.140625" defaultRowHeight="12.75"/>
  <cols>
    <col min="1" max="1" width="3.140625" style="0" customWidth="1"/>
    <col min="2" max="2" width="32.140625" style="70" customWidth="1"/>
    <col min="3" max="3" width="11.00390625" style="0" customWidth="1"/>
    <col min="4" max="4" width="10.421875" style="0" customWidth="1"/>
    <col min="5" max="5" width="10.57421875" style="0" customWidth="1"/>
    <col min="6" max="6" width="10.421875" style="0" customWidth="1"/>
    <col min="7" max="7" width="10.7109375" style="0" customWidth="1"/>
    <col min="8" max="8" width="10.00390625" style="0" customWidth="1"/>
    <col min="9" max="9" width="9.57421875" style="0" customWidth="1"/>
    <col min="10" max="11" width="8.8515625" style="0" customWidth="1"/>
    <col min="12" max="12" width="8.8515625" style="37" customWidth="1"/>
    <col min="13" max="13" width="9.7109375" style="0" customWidth="1"/>
    <col min="14" max="14" width="9.28125" style="0" customWidth="1"/>
    <col min="15" max="15" width="8.8515625" style="0" customWidth="1"/>
    <col min="16" max="16" width="8.28125" style="0" customWidth="1"/>
    <col min="17" max="17" width="9.28125" style="0" customWidth="1"/>
  </cols>
  <sheetData>
    <row r="1" spans="12:17" ht="12.75">
      <c r="L1" s="99" t="s">
        <v>92</v>
      </c>
      <c r="M1" s="99"/>
      <c r="N1" s="99"/>
      <c r="O1" s="99"/>
      <c r="P1" s="99"/>
      <c r="Q1" s="99"/>
    </row>
    <row r="2" spans="12:17" ht="12.75">
      <c r="L2" s="61" t="s">
        <v>93</v>
      </c>
      <c r="M2" s="61"/>
      <c r="N2" s="61"/>
      <c r="O2" s="61"/>
      <c r="P2" s="61"/>
      <c r="Q2" s="61"/>
    </row>
    <row r="3" spans="12:17" ht="12.75">
      <c r="L3" s="99" t="s">
        <v>74</v>
      </c>
      <c r="M3" s="99"/>
      <c r="N3" s="99"/>
      <c r="O3" s="99"/>
      <c r="P3" s="99"/>
      <c r="Q3" s="99"/>
    </row>
    <row r="4" spans="12:17" ht="12.75">
      <c r="L4" s="61" t="s">
        <v>94</v>
      </c>
      <c r="M4" s="61"/>
      <c r="N4" s="61"/>
      <c r="O4" s="61"/>
      <c r="P4" s="61"/>
      <c r="Q4" s="61"/>
    </row>
    <row r="5" spans="1:48" ht="21" customHeight="1">
      <c r="A5" s="106" t="s">
        <v>71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</row>
    <row r="6" spans="1:48" ht="18.75">
      <c r="A6" s="106" t="s">
        <v>75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</row>
    <row r="8" spans="1:17" ht="12.75" customHeight="1">
      <c r="A8" s="103" t="s">
        <v>5</v>
      </c>
      <c r="B8" s="104" t="s">
        <v>0</v>
      </c>
      <c r="C8" s="102" t="s">
        <v>6</v>
      </c>
      <c r="D8" s="102" t="s">
        <v>4</v>
      </c>
      <c r="E8" s="102" t="s">
        <v>12</v>
      </c>
      <c r="F8" s="102" t="s">
        <v>10</v>
      </c>
      <c r="G8" s="102"/>
      <c r="H8" s="102" t="s">
        <v>1</v>
      </c>
      <c r="I8" s="102"/>
      <c r="J8" s="102"/>
      <c r="K8" s="102"/>
      <c r="L8" s="102"/>
      <c r="M8" s="102"/>
      <c r="N8" s="102"/>
      <c r="O8" s="102"/>
      <c r="P8" s="102"/>
      <c r="Q8" s="102"/>
    </row>
    <row r="9" spans="1:17" ht="12.75" customHeight="1">
      <c r="A9" s="103"/>
      <c r="B9" s="104"/>
      <c r="C9" s="102"/>
      <c r="D9" s="102"/>
      <c r="E9" s="102"/>
      <c r="F9" s="102" t="s">
        <v>14</v>
      </c>
      <c r="G9" s="102" t="s">
        <v>13</v>
      </c>
      <c r="H9" s="102" t="s">
        <v>42</v>
      </c>
      <c r="I9" s="102"/>
      <c r="J9" s="102"/>
      <c r="K9" s="102"/>
      <c r="L9" s="102"/>
      <c r="M9" s="102"/>
      <c r="N9" s="102"/>
      <c r="O9" s="102"/>
      <c r="P9" s="102"/>
      <c r="Q9" s="102"/>
    </row>
    <row r="10" spans="1:17" ht="12.75" customHeight="1">
      <c r="A10" s="103"/>
      <c r="B10" s="104"/>
      <c r="C10" s="102"/>
      <c r="D10" s="102"/>
      <c r="E10" s="102"/>
      <c r="F10" s="102"/>
      <c r="G10" s="102"/>
      <c r="H10" s="102" t="s">
        <v>19</v>
      </c>
      <c r="I10" s="102" t="s">
        <v>28</v>
      </c>
      <c r="J10" s="102"/>
      <c r="K10" s="102"/>
      <c r="L10" s="102"/>
      <c r="M10" s="102"/>
      <c r="N10" s="102"/>
      <c r="O10" s="102"/>
      <c r="P10" s="102"/>
      <c r="Q10" s="102"/>
    </row>
    <row r="11" spans="1:17" ht="24" customHeight="1">
      <c r="A11" s="103"/>
      <c r="B11" s="104"/>
      <c r="C11" s="102"/>
      <c r="D11" s="102"/>
      <c r="E11" s="102"/>
      <c r="F11" s="102"/>
      <c r="G11" s="102"/>
      <c r="H11" s="102"/>
      <c r="I11" s="102" t="s">
        <v>24</v>
      </c>
      <c r="J11" s="102"/>
      <c r="K11" s="102"/>
      <c r="L11" s="102"/>
      <c r="M11" s="102" t="s">
        <v>15</v>
      </c>
      <c r="N11" s="102"/>
      <c r="O11" s="102"/>
      <c r="P11" s="102"/>
      <c r="Q11" s="102"/>
    </row>
    <row r="12" spans="1:17" ht="12.75" customHeight="1">
      <c r="A12" s="103"/>
      <c r="B12" s="104"/>
      <c r="C12" s="102"/>
      <c r="D12" s="102"/>
      <c r="E12" s="102"/>
      <c r="F12" s="102"/>
      <c r="G12" s="102"/>
      <c r="H12" s="102"/>
      <c r="I12" s="102" t="s">
        <v>20</v>
      </c>
      <c r="J12" s="102" t="s">
        <v>29</v>
      </c>
      <c r="K12" s="102"/>
      <c r="L12" s="102"/>
      <c r="M12" s="102" t="s">
        <v>20</v>
      </c>
      <c r="N12" s="102" t="s">
        <v>29</v>
      </c>
      <c r="O12" s="102"/>
      <c r="P12" s="102"/>
      <c r="Q12" s="102"/>
    </row>
    <row r="13" spans="1:17" ht="72">
      <c r="A13" s="103"/>
      <c r="B13" s="104"/>
      <c r="C13" s="102"/>
      <c r="D13" s="102"/>
      <c r="E13" s="102"/>
      <c r="F13" s="102"/>
      <c r="G13" s="102"/>
      <c r="H13" s="102"/>
      <c r="I13" s="102"/>
      <c r="J13" s="75" t="s">
        <v>2</v>
      </c>
      <c r="K13" s="75" t="s">
        <v>3</v>
      </c>
      <c r="L13" s="75" t="s">
        <v>21</v>
      </c>
      <c r="M13" s="102"/>
      <c r="N13" s="76" t="s">
        <v>27</v>
      </c>
      <c r="O13" s="76" t="s">
        <v>2</v>
      </c>
      <c r="P13" s="76" t="s">
        <v>3</v>
      </c>
      <c r="Q13" s="75" t="s">
        <v>22</v>
      </c>
    </row>
    <row r="14" spans="1:17" s="2" customFormat="1" ht="12">
      <c r="A14" s="1"/>
      <c r="B14" s="35"/>
      <c r="C14" s="1"/>
      <c r="D14" s="1"/>
      <c r="E14" s="1" t="s">
        <v>11</v>
      </c>
      <c r="F14" s="1"/>
      <c r="G14" s="3"/>
      <c r="H14" s="3" t="s">
        <v>16</v>
      </c>
      <c r="I14" s="1" t="s">
        <v>17</v>
      </c>
      <c r="J14" s="1"/>
      <c r="K14" s="1"/>
      <c r="L14" s="1"/>
      <c r="M14" s="1" t="s">
        <v>18</v>
      </c>
      <c r="N14" s="1"/>
      <c r="O14" s="1"/>
      <c r="P14" s="1"/>
      <c r="Q14" s="1"/>
    </row>
    <row r="15" spans="1:17" s="6" customFormat="1" ht="12">
      <c r="A15" s="4">
        <v>1</v>
      </c>
      <c r="B15" s="31">
        <v>2</v>
      </c>
      <c r="C15" s="16">
        <v>3</v>
      </c>
      <c r="D15" s="16">
        <v>4</v>
      </c>
      <c r="E15" s="16">
        <v>5</v>
      </c>
      <c r="F15" s="16">
        <v>6</v>
      </c>
      <c r="G15" s="4">
        <v>7</v>
      </c>
      <c r="H15" s="4">
        <v>8</v>
      </c>
      <c r="I15" s="4">
        <v>9</v>
      </c>
      <c r="J15" s="16">
        <v>10</v>
      </c>
      <c r="K15" s="16">
        <v>11</v>
      </c>
      <c r="L15" s="4">
        <v>12</v>
      </c>
      <c r="M15" s="4">
        <v>13</v>
      </c>
      <c r="N15" s="4">
        <v>14</v>
      </c>
      <c r="O15" s="16">
        <v>15</v>
      </c>
      <c r="P15" s="16">
        <v>16</v>
      </c>
      <c r="Q15" s="4">
        <v>17</v>
      </c>
    </row>
    <row r="16" spans="1:17" s="13" customFormat="1" ht="17.25" customHeight="1">
      <c r="A16" s="10" t="s">
        <v>30</v>
      </c>
      <c r="B16" s="49" t="s">
        <v>31</v>
      </c>
      <c r="C16" s="100" t="s">
        <v>8</v>
      </c>
      <c r="D16" s="101"/>
      <c r="E16" s="12">
        <f>SUM(F16:G16)</f>
        <v>252916427</v>
      </c>
      <c r="F16" s="74">
        <f>SUM(F17:F18)</f>
        <v>119852647</v>
      </c>
      <c r="G16" s="74">
        <f>SUM(G17:G18)</f>
        <v>133063780</v>
      </c>
      <c r="H16" s="12">
        <f>I16+M16</f>
        <v>20643747</v>
      </c>
      <c r="I16" s="12">
        <f>SUM(J16:L16)</f>
        <v>9453118</v>
      </c>
      <c r="J16" s="12">
        <f>J22+J31+J40+J53+J67+J75</f>
        <v>6899612</v>
      </c>
      <c r="K16" s="12">
        <f>K22+K31+K40+K53+K67+K75</f>
        <v>0</v>
      </c>
      <c r="L16" s="12">
        <f>L22+L31+L40+L53+L67+L75</f>
        <v>2553506</v>
      </c>
      <c r="M16" s="12">
        <f>SUM(N16:Q16)</f>
        <v>11190629</v>
      </c>
      <c r="N16" s="12">
        <f>N22+N31+N40+N53+N67+N75</f>
        <v>0</v>
      </c>
      <c r="O16" s="12">
        <f>O22+O31+O40+O53+O67+O75</f>
        <v>0</v>
      </c>
      <c r="P16" s="12">
        <f>P22+P31+P40+P53+P67+P75</f>
        <v>0</v>
      </c>
      <c r="Q16" s="12">
        <f>Q22+Q31+Q40+Q53+Q67+Q75</f>
        <v>11190629</v>
      </c>
    </row>
    <row r="17" spans="1:17" s="13" customFormat="1" ht="17.25" customHeight="1">
      <c r="A17" s="14"/>
      <c r="B17" s="49" t="s">
        <v>56</v>
      </c>
      <c r="C17" s="11"/>
      <c r="D17" s="8"/>
      <c r="E17" s="12">
        <f>SUM(F17:G17)</f>
        <v>252014868</v>
      </c>
      <c r="F17" s="74">
        <f>F22+F31+F40+F53+F75</f>
        <v>119852647</v>
      </c>
      <c r="G17" s="74">
        <f>G22+G31+G40+G75</f>
        <v>132162221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 s="13" customFormat="1" ht="17.25" customHeight="1">
      <c r="A18" s="14"/>
      <c r="B18" s="49" t="s">
        <v>57</v>
      </c>
      <c r="C18" s="11"/>
      <c r="D18" s="8"/>
      <c r="E18" s="15">
        <f>SUM(F18:G18)</f>
        <v>901559</v>
      </c>
      <c r="F18" s="12">
        <f>F59+F62</f>
        <v>0</v>
      </c>
      <c r="G18" s="15">
        <f>G59+G62</f>
        <v>901559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17" s="19" customFormat="1" ht="12.75">
      <c r="A19" s="91" t="s">
        <v>9</v>
      </c>
      <c r="B19" s="17" t="s">
        <v>34</v>
      </c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</row>
    <row r="20" spans="1:17" s="19" customFormat="1" ht="24">
      <c r="A20" s="92"/>
      <c r="B20" s="20" t="s">
        <v>36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</row>
    <row r="21" spans="1:17" s="19" customFormat="1" ht="36">
      <c r="A21" s="92"/>
      <c r="B21" s="20" t="s">
        <v>35</v>
      </c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</row>
    <row r="22" spans="1:17" s="19" customFormat="1" ht="36">
      <c r="A22" s="92"/>
      <c r="B22" s="80" t="s">
        <v>37</v>
      </c>
      <c r="C22" s="9" t="s">
        <v>43</v>
      </c>
      <c r="D22" s="35" t="s">
        <v>76</v>
      </c>
      <c r="E22" s="23">
        <f aca="true" t="shared" si="0" ref="E22:E27">SUM(F22:G22)</f>
        <v>17347414</v>
      </c>
      <c r="F22" s="23">
        <f>SUM(F23:F27)</f>
        <v>7017364</v>
      </c>
      <c r="G22" s="23">
        <f>SUM(G23:G26)</f>
        <v>10330050</v>
      </c>
      <c r="H22" s="23">
        <f>I22+M22</f>
        <v>13560236</v>
      </c>
      <c r="I22" s="23">
        <f>SUM(J22:L22)</f>
        <v>5067278</v>
      </c>
      <c r="J22" s="23">
        <v>5067278</v>
      </c>
      <c r="K22" s="23"/>
      <c r="L22" s="23"/>
      <c r="M22" s="23">
        <f>SUM(N22:Q22)</f>
        <v>8492958</v>
      </c>
      <c r="N22" s="23"/>
      <c r="O22" s="23"/>
      <c r="P22" s="23"/>
      <c r="Q22" s="23">
        <v>8492958</v>
      </c>
    </row>
    <row r="23" spans="1:17" s="19" customFormat="1" ht="12.75">
      <c r="A23" s="92"/>
      <c r="B23" s="24" t="s">
        <v>26</v>
      </c>
      <c r="C23" s="25"/>
      <c r="D23" s="25"/>
      <c r="E23" s="22">
        <f t="shared" si="0"/>
        <v>142642</v>
      </c>
      <c r="F23" s="22">
        <v>142642</v>
      </c>
      <c r="G23" s="22"/>
      <c r="H23" s="25"/>
      <c r="I23" s="25"/>
      <c r="J23" s="25"/>
      <c r="K23" s="25"/>
      <c r="L23" s="38"/>
      <c r="M23" s="25"/>
      <c r="N23" s="25"/>
      <c r="O23" s="25"/>
      <c r="P23" s="25"/>
      <c r="Q23" s="39"/>
    </row>
    <row r="24" spans="1:17" s="19" customFormat="1" ht="12.75">
      <c r="A24" s="92"/>
      <c r="B24" s="20">
        <v>2005</v>
      </c>
      <c r="C24" s="27"/>
      <c r="D24" s="27"/>
      <c r="E24" s="22">
        <f t="shared" si="0"/>
        <v>72959</v>
      </c>
      <c r="F24" s="22">
        <v>72959</v>
      </c>
      <c r="G24" s="22"/>
      <c r="H24" s="27"/>
      <c r="I24" s="27"/>
      <c r="J24" s="27"/>
      <c r="K24" s="27"/>
      <c r="L24" s="40"/>
      <c r="M24" s="27"/>
      <c r="N24" s="27"/>
      <c r="O24" s="27"/>
      <c r="P24" s="27"/>
      <c r="Q24" s="27"/>
    </row>
    <row r="25" spans="1:17" s="19" customFormat="1" ht="12.75">
      <c r="A25" s="92"/>
      <c r="B25" s="20">
        <v>2006</v>
      </c>
      <c r="C25" s="27"/>
      <c r="D25" s="27"/>
      <c r="E25" s="22">
        <f t="shared" si="0"/>
        <v>2571577</v>
      </c>
      <c r="F25" s="22">
        <v>734485</v>
      </c>
      <c r="G25" s="22">
        <v>1837092</v>
      </c>
      <c r="H25" s="27"/>
      <c r="I25" s="27"/>
      <c r="J25" s="27"/>
      <c r="K25" s="27"/>
      <c r="L25" s="40"/>
      <c r="M25" s="27"/>
      <c r="N25" s="27"/>
      <c r="O25" s="27"/>
      <c r="P25" s="27"/>
      <c r="Q25" s="27"/>
    </row>
    <row r="26" spans="1:17" s="19" customFormat="1" ht="12.75">
      <c r="A26" s="93"/>
      <c r="B26" s="24">
        <v>2007</v>
      </c>
      <c r="C26" s="30"/>
      <c r="D26" s="30"/>
      <c r="E26" s="22">
        <f t="shared" si="0"/>
        <v>13560236</v>
      </c>
      <c r="F26" s="22">
        <f>I22</f>
        <v>5067278</v>
      </c>
      <c r="G26" s="22">
        <f>Q22</f>
        <v>8492958</v>
      </c>
      <c r="H26" s="30"/>
      <c r="I26" s="30"/>
      <c r="J26" s="30"/>
      <c r="K26" s="30"/>
      <c r="L26" s="36"/>
      <c r="M26" s="30"/>
      <c r="N26" s="30"/>
      <c r="O26" s="30"/>
      <c r="P26" s="30"/>
      <c r="Q26" s="30"/>
    </row>
    <row r="27" spans="1:17" s="19" customFormat="1" ht="12.75">
      <c r="A27" s="77"/>
      <c r="B27" s="24">
        <v>2008</v>
      </c>
      <c r="C27" s="30"/>
      <c r="D27" s="30"/>
      <c r="E27" s="22">
        <f t="shared" si="0"/>
        <v>1000000</v>
      </c>
      <c r="F27" s="22">
        <v>1000000</v>
      </c>
      <c r="G27" s="22"/>
      <c r="H27" s="30"/>
      <c r="I27" s="30"/>
      <c r="J27" s="30"/>
      <c r="K27" s="30"/>
      <c r="L27" s="36"/>
      <c r="M27" s="30"/>
      <c r="N27" s="30"/>
      <c r="O27" s="30"/>
      <c r="P27" s="30"/>
      <c r="Q27" s="30"/>
    </row>
    <row r="28" spans="1:17" s="19" customFormat="1" ht="12.75">
      <c r="A28" s="91" t="s">
        <v>53</v>
      </c>
      <c r="B28" s="17" t="s">
        <v>32</v>
      </c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</row>
    <row r="29" spans="1:17" s="19" customFormat="1" ht="48">
      <c r="A29" s="92"/>
      <c r="B29" s="20" t="s">
        <v>38</v>
      </c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</row>
    <row r="30" spans="1:17" s="19" customFormat="1" ht="36">
      <c r="A30" s="92"/>
      <c r="B30" s="20" t="s">
        <v>39</v>
      </c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</row>
    <row r="31" spans="1:17" s="19" customFormat="1" ht="38.25" customHeight="1">
      <c r="A31" s="92"/>
      <c r="B31" s="80" t="s">
        <v>44</v>
      </c>
      <c r="C31" s="9" t="s">
        <v>43</v>
      </c>
      <c r="D31" s="21" t="s">
        <v>33</v>
      </c>
      <c r="E31" s="22">
        <f>SUM(F31:G31)</f>
        <v>5156516</v>
      </c>
      <c r="F31" s="22">
        <f>SUM(F32:F35)</f>
        <v>2160014</v>
      </c>
      <c r="G31" s="22">
        <f>SUM(G32:G35)</f>
        <v>2996502</v>
      </c>
      <c r="H31" s="22">
        <f>I31+M31</f>
        <v>3681336</v>
      </c>
      <c r="I31" s="23">
        <f>SUM(J31:L31)</f>
        <v>1412334</v>
      </c>
      <c r="J31" s="22">
        <v>1412334</v>
      </c>
      <c r="K31" s="22"/>
      <c r="L31" s="22"/>
      <c r="M31" s="23">
        <f>SUM(N31:Q31)</f>
        <v>2269002</v>
      </c>
      <c r="N31" s="22"/>
      <c r="O31" s="22"/>
      <c r="P31" s="22"/>
      <c r="Q31" s="22">
        <v>2269002</v>
      </c>
    </row>
    <row r="32" spans="1:17" s="19" customFormat="1" ht="12.75">
      <c r="A32" s="92"/>
      <c r="B32" s="24" t="s">
        <v>26</v>
      </c>
      <c r="C32" s="95"/>
      <c r="D32" s="95"/>
      <c r="E32" s="22">
        <f>SUM(F32:G32)</f>
        <v>263519</v>
      </c>
      <c r="F32" s="22">
        <v>263519</v>
      </c>
      <c r="G32" s="22"/>
      <c r="H32" s="97"/>
      <c r="I32" s="97"/>
      <c r="J32" s="97"/>
      <c r="K32" s="97"/>
      <c r="L32" s="97"/>
      <c r="M32" s="97"/>
      <c r="N32" s="97"/>
      <c r="O32" s="97"/>
      <c r="P32" s="97"/>
      <c r="Q32" s="97"/>
    </row>
    <row r="33" spans="1:17" s="19" customFormat="1" ht="12.75">
      <c r="A33" s="92"/>
      <c r="B33" s="24">
        <v>2005</v>
      </c>
      <c r="C33" s="96"/>
      <c r="D33" s="96"/>
      <c r="E33" s="22">
        <f>SUM(F33:G33)</f>
        <v>78583</v>
      </c>
      <c r="F33" s="22">
        <v>78583</v>
      </c>
      <c r="G33" s="22"/>
      <c r="H33" s="98"/>
      <c r="I33" s="98"/>
      <c r="J33" s="98"/>
      <c r="K33" s="98"/>
      <c r="L33" s="98"/>
      <c r="M33" s="98"/>
      <c r="N33" s="98"/>
      <c r="O33" s="98"/>
      <c r="P33" s="98"/>
      <c r="Q33" s="98"/>
    </row>
    <row r="34" spans="1:17" s="19" customFormat="1" ht="12.75">
      <c r="A34" s="92"/>
      <c r="B34" s="20">
        <v>2006</v>
      </c>
      <c r="C34" s="96"/>
      <c r="D34" s="96"/>
      <c r="E34" s="22">
        <f>SUM(F34:G34)</f>
        <v>1133078</v>
      </c>
      <c r="F34" s="22">
        <v>405578</v>
      </c>
      <c r="G34" s="22">
        <v>727500</v>
      </c>
      <c r="H34" s="98"/>
      <c r="I34" s="98"/>
      <c r="J34" s="98"/>
      <c r="K34" s="98"/>
      <c r="L34" s="98"/>
      <c r="M34" s="98"/>
      <c r="N34" s="98"/>
      <c r="O34" s="98"/>
      <c r="P34" s="98"/>
      <c r="Q34" s="98"/>
    </row>
    <row r="35" spans="1:17" s="19" customFormat="1" ht="12.75">
      <c r="A35" s="92"/>
      <c r="B35" s="20">
        <v>2007</v>
      </c>
      <c r="C35" s="96"/>
      <c r="D35" s="96"/>
      <c r="E35" s="22">
        <f>SUM(F35:G35)</f>
        <v>3681336</v>
      </c>
      <c r="F35" s="22">
        <f>I31</f>
        <v>1412334</v>
      </c>
      <c r="G35" s="22">
        <f>Q31</f>
        <v>2269002</v>
      </c>
      <c r="H35" s="98"/>
      <c r="I35" s="98"/>
      <c r="J35" s="98"/>
      <c r="K35" s="98"/>
      <c r="L35" s="98"/>
      <c r="M35" s="98"/>
      <c r="N35" s="98"/>
      <c r="O35" s="98"/>
      <c r="P35" s="98"/>
      <c r="Q35" s="98"/>
    </row>
    <row r="36" spans="1:17" s="19" customFormat="1" ht="11.25" customHeight="1">
      <c r="A36" s="93"/>
      <c r="B36" s="31" t="s">
        <v>23</v>
      </c>
      <c r="C36" s="107" t="s">
        <v>8</v>
      </c>
      <c r="D36" s="108"/>
      <c r="E36" s="21"/>
      <c r="F36" s="21"/>
      <c r="G36" s="21"/>
      <c r="H36" s="41"/>
      <c r="I36" s="41"/>
      <c r="J36" s="41"/>
      <c r="K36" s="41"/>
      <c r="L36" s="41"/>
      <c r="M36" s="41"/>
      <c r="N36" s="41"/>
      <c r="O36" s="41"/>
      <c r="P36" s="41"/>
      <c r="Q36" s="41"/>
    </row>
    <row r="37" spans="1:17" s="19" customFormat="1" ht="12.75">
      <c r="A37" s="91" t="s">
        <v>54</v>
      </c>
      <c r="B37" s="17" t="s">
        <v>45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</row>
    <row r="38" spans="1:17" s="19" customFormat="1" ht="12.75">
      <c r="A38" s="92"/>
      <c r="B38" s="20" t="s">
        <v>69</v>
      </c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</row>
    <row r="39" spans="1:17" s="19" customFormat="1" ht="24">
      <c r="A39" s="92"/>
      <c r="B39" s="20" t="s">
        <v>46</v>
      </c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</row>
    <row r="40" spans="1:17" s="19" customFormat="1" ht="43.5" customHeight="1">
      <c r="A40" s="92"/>
      <c r="B40" s="33" t="s">
        <v>58</v>
      </c>
      <c r="C40" s="32"/>
      <c r="D40" s="21" t="s">
        <v>47</v>
      </c>
      <c r="E40" s="22">
        <f aca="true" t="shared" si="1" ref="E40:E48">SUM(F40:G40)</f>
        <v>222461110</v>
      </c>
      <c r="F40" s="22">
        <f>SUM(F41:F48)</f>
        <v>103632110</v>
      </c>
      <c r="G40" s="22">
        <f>SUM(G41:G48)</f>
        <v>118829000</v>
      </c>
      <c r="H40" s="22">
        <f>I40+M40</f>
        <v>750000</v>
      </c>
      <c r="I40" s="23">
        <f>SUM(J40:L40)</f>
        <v>420000</v>
      </c>
      <c r="J40" s="22">
        <v>420000</v>
      </c>
      <c r="K40" s="22"/>
      <c r="L40" s="22"/>
      <c r="M40" s="23">
        <f>SUM(N40:Q40)</f>
        <v>330000</v>
      </c>
      <c r="N40" s="22"/>
      <c r="O40" s="22"/>
      <c r="P40" s="22"/>
      <c r="Q40" s="22">
        <v>330000</v>
      </c>
    </row>
    <row r="41" spans="1:17" s="19" customFormat="1" ht="12.75">
      <c r="A41" s="92"/>
      <c r="B41" s="24" t="s">
        <v>72</v>
      </c>
      <c r="C41" s="95"/>
      <c r="D41" s="109"/>
      <c r="E41" s="22">
        <f t="shared" si="1"/>
        <v>129808</v>
      </c>
      <c r="F41" s="22">
        <v>129808</v>
      </c>
      <c r="G41" s="22"/>
      <c r="H41" s="97"/>
      <c r="I41" s="97"/>
      <c r="J41" s="97"/>
      <c r="K41" s="97"/>
      <c r="L41" s="97"/>
      <c r="M41" s="97"/>
      <c r="N41" s="97"/>
      <c r="O41" s="97"/>
      <c r="P41" s="97"/>
      <c r="Q41" s="97"/>
    </row>
    <row r="42" spans="1:17" s="19" customFormat="1" ht="12.75">
      <c r="A42" s="92"/>
      <c r="B42" s="24">
        <v>2004</v>
      </c>
      <c r="C42" s="96"/>
      <c r="D42" s="110"/>
      <c r="E42" s="22">
        <v>279491</v>
      </c>
      <c r="F42" s="22">
        <v>279491</v>
      </c>
      <c r="G42" s="22"/>
      <c r="H42" s="98"/>
      <c r="I42" s="98"/>
      <c r="J42" s="98"/>
      <c r="K42" s="98"/>
      <c r="L42" s="98"/>
      <c r="M42" s="98"/>
      <c r="N42" s="98"/>
      <c r="O42" s="98"/>
      <c r="P42" s="98"/>
      <c r="Q42" s="98"/>
    </row>
    <row r="43" spans="1:17" s="19" customFormat="1" ht="12.75">
      <c r="A43" s="92"/>
      <c r="B43" s="24">
        <v>2005</v>
      </c>
      <c r="C43" s="96"/>
      <c r="D43" s="110"/>
      <c r="E43" s="22">
        <f t="shared" si="1"/>
        <v>268709</v>
      </c>
      <c r="F43" s="22">
        <v>268709</v>
      </c>
      <c r="G43" s="22"/>
      <c r="H43" s="98"/>
      <c r="I43" s="98"/>
      <c r="J43" s="98"/>
      <c r="K43" s="98"/>
      <c r="L43" s="98"/>
      <c r="M43" s="98"/>
      <c r="N43" s="98"/>
      <c r="O43" s="98"/>
      <c r="P43" s="98"/>
      <c r="Q43" s="98"/>
    </row>
    <row r="44" spans="1:17" s="19" customFormat="1" ht="12.75">
      <c r="A44" s="92"/>
      <c r="B44" s="24">
        <v>2006</v>
      </c>
      <c r="C44" s="96"/>
      <c r="D44" s="110"/>
      <c r="E44" s="22">
        <f t="shared" si="1"/>
        <v>29102</v>
      </c>
      <c r="F44" s="22">
        <v>29102</v>
      </c>
      <c r="G44" s="22"/>
      <c r="H44" s="98"/>
      <c r="I44" s="98"/>
      <c r="J44" s="98"/>
      <c r="K44" s="98"/>
      <c r="L44" s="98"/>
      <c r="M44" s="98"/>
      <c r="N44" s="98"/>
      <c r="O44" s="98"/>
      <c r="P44" s="98"/>
      <c r="Q44" s="98"/>
    </row>
    <row r="45" spans="1:17" s="19" customFormat="1" ht="12.75">
      <c r="A45" s="92"/>
      <c r="B45" s="20">
        <v>2007</v>
      </c>
      <c r="C45" s="96"/>
      <c r="D45" s="110"/>
      <c r="E45" s="22">
        <f t="shared" si="1"/>
        <v>750000</v>
      </c>
      <c r="F45" s="22">
        <f>I40</f>
        <v>420000</v>
      </c>
      <c r="G45" s="22">
        <f>Q40</f>
        <v>330000</v>
      </c>
      <c r="H45" s="98"/>
      <c r="I45" s="98"/>
      <c r="J45" s="98"/>
      <c r="K45" s="98"/>
      <c r="L45" s="98"/>
      <c r="M45" s="98"/>
      <c r="N45" s="98"/>
      <c r="O45" s="98"/>
      <c r="P45" s="98"/>
      <c r="Q45" s="98"/>
    </row>
    <row r="46" spans="1:17" s="19" customFormat="1" ht="12.75">
      <c r="A46" s="92"/>
      <c r="B46" s="20">
        <v>2008</v>
      </c>
      <c r="C46" s="27"/>
      <c r="D46" s="28"/>
      <c r="E46" s="22">
        <f t="shared" si="1"/>
        <v>39569000</v>
      </c>
      <c r="F46" s="22">
        <v>18574000</v>
      </c>
      <c r="G46" s="22">
        <v>20995000</v>
      </c>
      <c r="H46" s="29"/>
      <c r="I46" s="29"/>
      <c r="J46" s="29"/>
      <c r="K46" s="29"/>
      <c r="L46" s="29"/>
      <c r="M46" s="29"/>
      <c r="N46" s="29"/>
      <c r="O46" s="29"/>
      <c r="P46" s="29"/>
      <c r="Q46" s="29"/>
    </row>
    <row r="47" spans="1:17" s="19" customFormat="1" ht="12.75">
      <c r="A47" s="92"/>
      <c r="B47" s="20">
        <v>2009</v>
      </c>
      <c r="C47" s="27"/>
      <c r="D47" s="28"/>
      <c r="E47" s="22">
        <f t="shared" si="1"/>
        <v>60478000</v>
      </c>
      <c r="F47" s="22">
        <v>27977000</v>
      </c>
      <c r="G47" s="22">
        <v>32501000</v>
      </c>
      <c r="H47" s="29"/>
      <c r="I47" s="29"/>
      <c r="J47" s="29"/>
      <c r="K47" s="29"/>
      <c r="L47" s="29"/>
      <c r="M47" s="29"/>
      <c r="N47" s="29"/>
      <c r="O47" s="29"/>
      <c r="P47" s="29"/>
      <c r="Q47" s="29"/>
    </row>
    <row r="48" spans="1:17" s="19" customFormat="1" ht="12.75">
      <c r="A48" s="92"/>
      <c r="B48" s="24" t="s">
        <v>73</v>
      </c>
      <c r="C48" s="30"/>
      <c r="D48" s="41"/>
      <c r="E48" s="22">
        <f t="shared" si="1"/>
        <v>120957000</v>
      </c>
      <c r="F48" s="22">
        <v>55954000</v>
      </c>
      <c r="G48" s="22">
        <v>65003000</v>
      </c>
      <c r="H48" s="29"/>
      <c r="I48" s="29"/>
      <c r="J48" s="29"/>
      <c r="K48" s="29"/>
      <c r="L48" s="29"/>
      <c r="M48" s="29"/>
      <c r="N48" s="29"/>
      <c r="O48" s="29"/>
      <c r="P48" s="29"/>
      <c r="Q48" s="29"/>
    </row>
    <row r="49" spans="1:17" s="19" customFormat="1" ht="15" customHeight="1">
      <c r="A49" s="93"/>
      <c r="B49" s="31" t="s">
        <v>23</v>
      </c>
      <c r="C49" s="107" t="s">
        <v>8</v>
      </c>
      <c r="D49" s="108"/>
      <c r="E49" s="32"/>
      <c r="F49" s="32"/>
      <c r="G49" s="32"/>
      <c r="H49" s="30"/>
      <c r="I49" s="30"/>
      <c r="J49" s="30"/>
      <c r="K49" s="30"/>
      <c r="L49" s="36"/>
      <c r="M49" s="30"/>
      <c r="N49" s="30"/>
      <c r="O49" s="30"/>
      <c r="P49" s="30"/>
      <c r="Q49" s="30"/>
    </row>
    <row r="50" spans="1:17" s="19" customFormat="1" ht="12.75">
      <c r="A50" s="91" t="s">
        <v>55</v>
      </c>
      <c r="B50" s="17" t="s">
        <v>32</v>
      </c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</row>
    <row r="51" spans="1:17" s="19" customFormat="1" ht="48">
      <c r="A51" s="92"/>
      <c r="B51" s="20" t="s">
        <v>38</v>
      </c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</row>
    <row r="52" spans="1:17" s="19" customFormat="1" ht="12.75">
      <c r="A52" s="92"/>
      <c r="B52" s="20" t="s">
        <v>40</v>
      </c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</row>
    <row r="53" spans="1:17" s="19" customFormat="1" ht="56.25">
      <c r="A53" s="92"/>
      <c r="B53" s="80" t="s">
        <v>41</v>
      </c>
      <c r="C53" s="42" t="s">
        <v>48</v>
      </c>
      <c r="D53" s="21" t="s">
        <v>49</v>
      </c>
      <c r="E53" s="59">
        <f>SUM(F53:G53)</f>
        <v>7941586</v>
      </c>
      <c r="F53" s="59">
        <f>F54+F55+F56+F57+F60</f>
        <v>7040027</v>
      </c>
      <c r="G53" s="59">
        <f>G54+G55+G57+G60</f>
        <v>901559</v>
      </c>
      <c r="H53" s="59">
        <f>I53+M53</f>
        <v>1600000</v>
      </c>
      <c r="I53" s="59">
        <f>SUM(J53:L53)</f>
        <v>1600000</v>
      </c>
      <c r="J53" s="59"/>
      <c r="K53" s="52"/>
      <c r="L53" s="59">
        <v>1600000</v>
      </c>
      <c r="M53" s="59">
        <f>SUM(N53:Q53)</f>
        <v>0</v>
      </c>
      <c r="N53" s="59"/>
      <c r="O53" s="59"/>
      <c r="P53" s="59"/>
      <c r="Q53" s="59">
        <f>R53+V53</f>
        <v>0</v>
      </c>
    </row>
    <row r="54" spans="1:17" s="19" customFormat="1" ht="12.75">
      <c r="A54" s="92"/>
      <c r="B54" s="24" t="s">
        <v>26</v>
      </c>
      <c r="C54" s="95"/>
      <c r="D54" s="109"/>
      <c r="E54" s="22">
        <f aca="true" t="shared" si="2" ref="E54:E62">SUM(F54:G54)</f>
        <v>23424</v>
      </c>
      <c r="F54" s="22">
        <v>23424</v>
      </c>
      <c r="G54" s="22"/>
      <c r="H54" s="97"/>
      <c r="I54" s="97"/>
      <c r="J54" s="97"/>
      <c r="K54" s="97"/>
      <c r="L54" s="97"/>
      <c r="M54" s="97"/>
      <c r="N54" s="97"/>
      <c r="O54" s="97"/>
      <c r="P54" s="97"/>
      <c r="Q54" s="97"/>
    </row>
    <row r="55" spans="1:17" s="19" customFormat="1" ht="12.75">
      <c r="A55" s="92"/>
      <c r="B55" s="20">
        <v>2005</v>
      </c>
      <c r="C55" s="96"/>
      <c r="D55" s="110"/>
      <c r="E55" s="22">
        <f t="shared" si="2"/>
        <v>63918</v>
      </c>
      <c r="F55" s="22">
        <v>63918</v>
      </c>
      <c r="G55" s="22"/>
      <c r="H55" s="98"/>
      <c r="I55" s="98"/>
      <c r="J55" s="98"/>
      <c r="K55" s="98"/>
      <c r="L55" s="98"/>
      <c r="M55" s="98"/>
      <c r="N55" s="98"/>
      <c r="O55" s="98"/>
      <c r="P55" s="98"/>
      <c r="Q55" s="98"/>
    </row>
    <row r="56" spans="1:17" s="19" customFormat="1" ht="12.75" customHeight="1">
      <c r="A56" s="92"/>
      <c r="B56" s="20" t="s">
        <v>50</v>
      </c>
      <c r="C56" s="27"/>
      <c r="D56" s="28"/>
      <c r="E56" s="22">
        <f t="shared" si="2"/>
        <v>18685</v>
      </c>
      <c r="F56" s="22">
        <v>18685</v>
      </c>
      <c r="G56" s="22"/>
      <c r="H56" s="29"/>
      <c r="I56" s="29"/>
      <c r="J56" s="29"/>
      <c r="K56" s="29"/>
      <c r="L56" s="29"/>
      <c r="M56" s="29"/>
      <c r="N56" s="29"/>
      <c r="O56" s="29"/>
      <c r="P56" s="29"/>
      <c r="Q56" s="29"/>
    </row>
    <row r="57" spans="1:17" s="19" customFormat="1" ht="12.75" customHeight="1">
      <c r="A57" s="92"/>
      <c r="B57" s="24" t="s">
        <v>86</v>
      </c>
      <c r="C57" s="27"/>
      <c r="D57" s="28"/>
      <c r="E57" s="22">
        <f t="shared" si="2"/>
        <v>1791000</v>
      </c>
      <c r="F57" s="22">
        <f>SUM(F58:F59)</f>
        <v>1600000</v>
      </c>
      <c r="G57" s="22">
        <f>SUM(G58:G59)</f>
        <v>191000</v>
      </c>
      <c r="H57" s="29"/>
      <c r="I57" s="29"/>
      <c r="J57" s="29"/>
      <c r="K57" s="29"/>
      <c r="L57" s="29"/>
      <c r="M57" s="29"/>
      <c r="N57" s="29"/>
      <c r="O57" s="29"/>
      <c r="P57" s="29"/>
      <c r="Q57" s="29"/>
    </row>
    <row r="58" spans="1:17" s="19" customFormat="1" ht="12.75" customHeight="1">
      <c r="A58" s="92"/>
      <c r="B58" s="43" t="s">
        <v>51</v>
      </c>
      <c r="C58" s="27"/>
      <c r="D58" s="28"/>
      <c r="E58" s="26">
        <f t="shared" si="2"/>
        <v>1600000</v>
      </c>
      <c r="F58" s="26">
        <f>I53</f>
        <v>1600000</v>
      </c>
      <c r="G58" s="26"/>
      <c r="H58" s="29"/>
      <c r="I58" s="29"/>
      <c r="J58" s="29"/>
      <c r="K58" s="29"/>
      <c r="L58" s="29"/>
      <c r="M58" s="29"/>
      <c r="N58" s="29"/>
      <c r="O58" s="29"/>
      <c r="P58" s="29"/>
      <c r="Q58" s="29"/>
    </row>
    <row r="59" spans="1:17" s="32" customFormat="1" ht="12.75" customHeight="1">
      <c r="A59" s="92"/>
      <c r="B59" s="20" t="s">
        <v>59</v>
      </c>
      <c r="C59" s="18"/>
      <c r="D59" s="35"/>
      <c r="E59" s="22">
        <f t="shared" si="2"/>
        <v>191000</v>
      </c>
      <c r="F59" s="22"/>
      <c r="G59" s="22">
        <v>191000</v>
      </c>
      <c r="H59" s="22"/>
      <c r="I59" s="22"/>
      <c r="J59" s="22"/>
      <c r="K59" s="22"/>
      <c r="L59" s="22"/>
      <c r="M59" s="22">
        <f>SUM(N59:Q59)</f>
        <v>191000</v>
      </c>
      <c r="N59" s="22"/>
      <c r="O59" s="22"/>
      <c r="P59" s="22"/>
      <c r="Q59" s="22">
        <v>191000</v>
      </c>
    </row>
    <row r="60" spans="1:17" s="19" customFormat="1" ht="12.75" customHeight="1">
      <c r="A60" s="92"/>
      <c r="B60" s="44" t="s">
        <v>85</v>
      </c>
      <c r="C60" s="27"/>
      <c r="D60" s="28"/>
      <c r="E60" s="45">
        <f t="shared" si="2"/>
        <v>6044559</v>
      </c>
      <c r="F60" s="45">
        <f>SUM(F61:F62)</f>
        <v>5334000</v>
      </c>
      <c r="G60" s="45">
        <f>SUM(G61:G62)</f>
        <v>710559</v>
      </c>
      <c r="H60" s="29"/>
      <c r="I60" s="29"/>
      <c r="J60" s="29"/>
      <c r="K60" s="29"/>
      <c r="L60" s="29"/>
      <c r="M60" s="29"/>
      <c r="N60" s="29"/>
      <c r="O60" s="29"/>
      <c r="P60" s="29"/>
      <c r="Q60" s="29"/>
    </row>
    <row r="61" spans="1:17" s="19" customFormat="1" ht="12.75" customHeight="1">
      <c r="A61" s="92"/>
      <c r="B61" s="20" t="s">
        <v>52</v>
      </c>
      <c r="C61" s="27"/>
      <c r="D61" s="28"/>
      <c r="E61" s="22">
        <f t="shared" si="2"/>
        <v>5334000</v>
      </c>
      <c r="F61" s="22">
        <v>5334000</v>
      </c>
      <c r="G61" s="22"/>
      <c r="H61" s="29"/>
      <c r="I61" s="29"/>
      <c r="J61" s="29"/>
      <c r="K61" s="29"/>
      <c r="L61" s="29"/>
      <c r="M61" s="29"/>
      <c r="N61" s="29"/>
      <c r="O61" s="29"/>
      <c r="P61" s="29"/>
      <c r="Q61" s="29"/>
    </row>
    <row r="62" spans="1:17" s="19" customFormat="1" ht="13.5" customHeight="1">
      <c r="A62" s="92"/>
      <c r="B62" s="20" t="s">
        <v>60</v>
      </c>
      <c r="C62" s="30"/>
      <c r="D62" s="30"/>
      <c r="E62" s="22">
        <f t="shared" si="2"/>
        <v>710559</v>
      </c>
      <c r="F62" s="22"/>
      <c r="G62" s="22">
        <v>710559</v>
      </c>
      <c r="H62" s="46"/>
      <c r="I62" s="46"/>
      <c r="J62" s="46"/>
      <c r="K62" s="46"/>
      <c r="L62" s="47"/>
      <c r="M62" s="46"/>
      <c r="N62" s="46"/>
      <c r="O62" s="46"/>
      <c r="P62" s="46"/>
      <c r="Q62" s="46"/>
    </row>
    <row r="63" spans="1:17" s="19" customFormat="1" ht="14.25" customHeight="1">
      <c r="A63" s="93"/>
      <c r="B63" s="31" t="s">
        <v>23</v>
      </c>
      <c r="C63" s="107" t="s">
        <v>8</v>
      </c>
      <c r="D63" s="108"/>
      <c r="E63" s="32"/>
      <c r="F63" s="32"/>
      <c r="G63" s="32"/>
      <c r="H63" s="30"/>
      <c r="I63" s="30"/>
      <c r="J63" s="30"/>
      <c r="K63" s="30"/>
      <c r="L63" s="36"/>
      <c r="M63" s="30"/>
      <c r="N63" s="30"/>
      <c r="O63" s="30"/>
      <c r="P63" s="30"/>
      <c r="Q63" s="30"/>
    </row>
    <row r="64" spans="1:17" s="19" customFormat="1" ht="14.25" customHeight="1">
      <c r="A64" s="62"/>
      <c r="B64" s="17" t="s">
        <v>32</v>
      </c>
      <c r="C64" s="78"/>
      <c r="D64" s="79"/>
      <c r="E64" s="32"/>
      <c r="F64" s="32"/>
      <c r="G64" s="32"/>
      <c r="H64" s="30"/>
      <c r="I64" s="30"/>
      <c r="J64" s="30"/>
      <c r="K64" s="30"/>
      <c r="L64" s="36"/>
      <c r="M64" s="30"/>
      <c r="N64" s="30"/>
      <c r="O64" s="30"/>
      <c r="P64" s="30"/>
      <c r="Q64" s="30"/>
    </row>
    <row r="65" spans="1:17" s="19" customFormat="1" ht="37.5" customHeight="1">
      <c r="A65" s="62"/>
      <c r="B65" s="20" t="s">
        <v>38</v>
      </c>
      <c r="C65" s="78"/>
      <c r="D65" s="79"/>
      <c r="E65" s="32"/>
      <c r="F65" s="32"/>
      <c r="G65" s="32"/>
      <c r="H65" s="30"/>
      <c r="I65" s="30"/>
      <c r="J65" s="30"/>
      <c r="K65" s="30"/>
      <c r="L65" s="36"/>
      <c r="M65" s="30"/>
      <c r="N65" s="30"/>
      <c r="O65" s="30"/>
      <c r="P65" s="30"/>
      <c r="Q65" s="30"/>
    </row>
    <row r="66" spans="1:17" s="19" customFormat="1" ht="24" customHeight="1">
      <c r="A66" s="62"/>
      <c r="B66" s="20" t="s">
        <v>87</v>
      </c>
      <c r="C66" s="78"/>
      <c r="D66" s="79"/>
      <c r="E66" s="32"/>
      <c r="F66" s="32"/>
      <c r="G66" s="32"/>
      <c r="H66" s="30"/>
      <c r="I66" s="30"/>
      <c r="J66" s="30"/>
      <c r="K66" s="30"/>
      <c r="L66" s="36"/>
      <c r="M66" s="30"/>
      <c r="N66" s="30"/>
      <c r="O66" s="30"/>
      <c r="P66" s="30"/>
      <c r="Q66" s="30"/>
    </row>
    <row r="67" spans="1:17" s="19" customFormat="1" ht="27.75" customHeight="1">
      <c r="A67" s="62"/>
      <c r="B67" s="33" t="s">
        <v>91</v>
      </c>
      <c r="C67" s="81" t="s">
        <v>89</v>
      </c>
      <c r="D67" s="82" t="s">
        <v>88</v>
      </c>
      <c r="E67" s="59">
        <f>SUM(F67:G67)</f>
        <v>3743374</v>
      </c>
      <c r="F67" s="83">
        <f>SUM(F68:F70)</f>
        <v>1707374</v>
      </c>
      <c r="G67" s="83">
        <f>SUM(G68:G70)</f>
        <v>2036000</v>
      </c>
      <c r="H67" s="59">
        <f>I67+M67</f>
        <v>1042374</v>
      </c>
      <c r="I67" s="84">
        <f>SUM(J67:L67)</f>
        <v>950374</v>
      </c>
      <c r="J67" s="84"/>
      <c r="K67" s="84"/>
      <c r="L67" s="84">
        <v>950374</v>
      </c>
      <c r="M67" s="45">
        <f>SUM(N67:Q67)</f>
        <v>92000</v>
      </c>
      <c r="N67" s="84"/>
      <c r="O67" s="84"/>
      <c r="P67" s="84"/>
      <c r="Q67" s="45">
        <v>92000</v>
      </c>
    </row>
    <row r="68" spans="1:17" s="19" customFormat="1" ht="15" customHeight="1">
      <c r="A68" s="62"/>
      <c r="B68" s="24" t="s">
        <v>65</v>
      </c>
      <c r="C68" s="81"/>
      <c r="D68" s="82"/>
      <c r="E68" s="85">
        <f>SUM(F68:G68)</f>
        <v>757000</v>
      </c>
      <c r="F68" s="83">
        <v>757000</v>
      </c>
      <c r="G68" s="83"/>
      <c r="H68" s="84"/>
      <c r="I68" s="84"/>
      <c r="J68" s="84"/>
      <c r="K68" s="84"/>
      <c r="L68" s="84"/>
      <c r="M68" s="45"/>
      <c r="N68" s="84"/>
      <c r="O68" s="84"/>
      <c r="P68" s="84"/>
      <c r="Q68" s="45"/>
    </row>
    <row r="69" spans="1:17" s="19" customFormat="1" ht="14.25" customHeight="1">
      <c r="A69" s="62"/>
      <c r="B69" s="24" t="s">
        <v>90</v>
      </c>
      <c r="C69" s="78"/>
      <c r="D69" s="79"/>
      <c r="E69" s="83">
        <f>SUM(F69:G69)</f>
        <v>1042374</v>
      </c>
      <c r="F69" s="83">
        <f>I67</f>
        <v>950374</v>
      </c>
      <c r="G69" s="83">
        <f>Q67</f>
        <v>92000</v>
      </c>
      <c r="H69" s="84"/>
      <c r="I69" s="84"/>
      <c r="J69" s="84"/>
      <c r="K69" s="84"/>
      <c r="L69" s="84"/>
      <c r="M69" s="84"/>
      <c r="N69" s="84"/>
      <c r="O69" s="84"/>
      <c r="P69" s="84"/>
      <c r="Q69" s="45"/>
    </row>
    <row r="70" spans="1:17" s="19" customFormat="1" ht="14.25" customHeight="1">
      <c r="A70" s="62"/>
      <c r="B70" s="24">
        <v>2008</v>
      </c>
      <c r="C70" s="78"/>
      <c r="D70" s="79"/>
      <c r="E70" s="83">
        <f>SUM(F70:G70)</f>
        <v>1944000</v>
      </c>
      <c r="F70" s="83">
        <f>I68</f>
        <v>0</v>
      </c>
      <c r="G70" s="83">
        <v>1944000</v>
      </c>
      <c r="H70" s="30"/>
      <c r="I70" s="30"/>
      <c r="J70" s="30"/>
      <c r="K70" s="30"/>
      <c r="L70" s="36"/>
      <c r="M70" s="30"/>
      <c r="N70" s="30"/>
      <c r="O70" s="30"/>
      <c r="P70" s="30"/>
      <c r="Q70" s="30"/>
    </row>
    <row r="71" spans="1:17" s="19" customFormat="1" ht="14.25" customHeight="1">
      <c r="A71" s="62"/>
      <c r="B71" s="31"/>
      <c r="C71" s="78"/>
      <c r="D71" s="79"/>
      <c r="E71" s="32"/>
      <c r="F71" s="32"/>
      <c r="G71" s="32"/>
      <c r="H71" s="30"/>
      <c r="I71" s="30"/>
      <c r="J71" s="30"/>
      <c r="K71" s="30"/>
      <c r="L71" s="36"/>
      <c r="M71" s="30"/>
      <c r="N71" s="30"/>
      <c r="O71" s="30"/>
      <c r="P71" s="30"/>
      <c r="Q71" s="30"/>
    </row>
    <row r="72" spans="1:17" s="6" customFormat="1" ht="12.75">
      <c r="A72" s="62"/>
      <c r="B72" s="17" t="s">
        <v>83</v>
      </c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</row>
    <row r="73" spans="1:17" s="6" customFormat="1" ht="33.75" customHeight="1">
      <c r="A73" s="64"/>
      <c r="B73" s="20" t="s">
        <v>77</v>
      </c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</row>
    <row r="74" spans="1:17" s="6" customFormat="1" ht="36">
      <c r="A74" s="68"/>
      <c r="B74" s="20" t="s">
        <v>78</v>
      </c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</row>
    <row r="75" spans="1:17" s="6" customFormat="1" ht="37.5" customHeight="1">
      <c r="A75" s="68"/>
      <c r="B75" s="33" t="s">
        <v>80</v>
      </c>
      <c r="C75" s="16">
        <v>23</v>
      </c>
      <c r="D75" s="16" t="s">
        <v>79</v>
      </c>
      <c r="E75" s="65">
        <f>SUM(F75:G75)</f>
        <v>9801</v>
      </c>
      <c r="F75" s="65">
        <f>I75</f>
        <v>3132</v>
      </c>
      <c r="G75" s="22">
        <f>M75</f>
        <v>6669</v>
      </c>
      <c r="H75" s="65">
        <f>I75+M75</f>
        <v>9801</v>
      </c>
      <c r="I75" s="66">
        <f>SUM(J75:L75)</f>
        <v>3132</v>
      </c>
      <c r="J75" s="65"/>
      <c r="K75" s="65"/>
      <c r="L75" s="65">
        <v>3132</v>
      </c>
      <c r="M75" s="66">
        <f>SUM(N75:Q75)</f>
        <v>6669</v>
      </c>
      <c r="N75" s="65"/>
      <c r="O75" s="65"/>
      <c r="P75" s="65"/>
      <c r="Q75" s="65">
        <v>6669</v>
      </c>
    </row>
    <row r="76" spans="1:17" s="19" customFormat="1" ht="12.75">
      <c r="A76" s="62"/>
      <c r="B76" s="17" t="s">
        <v>83</v>
      </c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</row>
    <row r="77" spans="1:17" s="19" customFormat="1" ht="24">
      <c r="A77" s="62"/>
      <c r="B77" s="20" t="s">
        <v>61</v>
      </c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</row>
    <row r="78" spans="1:17" s="19" customFormat="1" ht="49.5" customHeight="1">
      <c r="A78" s="62"/>
      <c r="B78" s="20" t="s">
        <v>62</v>
      </c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</row>
    <row r="79" spans="1:17" s="54" customFormat="1" ht="17.25" customHeight="1">
      <c r="A79" s="48"/>
      <c r="B79" s="49" t="s">
        <v>66</v>
      </c>
      <c r="C79" s="50"/>
      <c r="D79" s="51"/>
      <c r="E79" s="52">
        <f>SUM(F79:G79)</f>
        <v>2360871.5</v>
      </c>
      <c r="F79" s="53">
        <f>SUM(F85+F92)</f>
        <v>744794.02</v>
      </c>
      <c r="G79" s="53">
        <f>SUM(G85+G92)</f>
        <v>1616077.48</v>
      </c>
      <c r="H79" s="52">
        <f>I79+M79</f>
        <v>2342954</v>
      </c>
      <c r="I79" s="53">
        <f>SUM(J79:L79)</f>
        <v>728841</v>
      </c>
      <c r="J79" s="53">
        <f>J83+J85+J92</f>
        <v>0</v>
      </c>
      <c r="K79" s="53">
        <f>K83+K85+K92</f>
        <v>0</v>
      </c>
      <c r="L79" s="53">
        <f>L83+L85+L92</f>
        <v>728841</v>
      </c>
      <c r="M79" s="53">
        <f>SUM(N79:Q79)</f>
        <v>1614113</v>
      </c>
      <c r="N79" s="53">
        <f>N83+N85+N92</f>
        <v>0</v>
      </c>
      <c r="O79" s="53">
        <f>O83+O85+O92</f>
        <v>0</v>
      </c>
      <c r="P79" s="53">
        <f>P83+P85+P92</f>
        <v>0</v>
      </c>
      <c r="Q79" s="53">
        <f>Q83+Q85+Q92</f>
        <v>1614113</v>
      </c>
    </row>
    <row r="80" spans="1:17" s="54" customFormat="1" ht="17.25" customHeight="1">
      <c r="A80" s="48"/>
      <c r="B80" s="17" t="s">
        <v>83</v>
      </c>
      <c r="C80" s="111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3"/>
    </row>
    <row r="81" spans="1:17" s="6" customFormat="1" ht="33" customHeight="1">
      <c r="A81" s="62"/>
      <c r="B81" s="20" t="s">
        <v>77</v>
      </c>
      <c r="C81" s="114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86"/>
    </row>
    <row r="82" spans="1:17" s="6" customFormat="1" ht="36">
      <c r="A82" s="62"/>
      <c r="B82" s="20" t="s">
        <v>78</v>
      </c>
      <c r="C82" s="87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9"/>
    </row>
    <row r="83" spans="1:17" s="6" customFormat="1" ht="24.75" customHeight="1">
      <c r="A83" s="62"/>
      <c r="B83" s="33" t="s">
        <v>84</v>
      </c>
      <c r="C83" s="16">
        <v>23</v>
      </c>
      <c r="D83" s="16" t="s">
        <v>82</v>
      </c>
      <c r="E83" s="65">
        <f>SUM(F83:G83)</f>
        <v>50491</v>
      </c>
      <c r="F83" s="65">
        <f>SUM(F84:F84)</f>
        <v>12623</v>
      </c>
      <c r="G83" s="65">
        <f>SUM(G84:G84)</f>
        <v>37868</v>
      </c>
      <c r="H83" s="65">
        <f>I83+M83</f>
        <v>50491</v>
      </c>
      <c r="I83" s="66">
        <f>SUM(J83:L83)</f>
        <v>12623</v>
      </c>
      <c r="J83" s="65"/>
      <c r="K83" s="65"/>
      <c r="L83" s="65">
        <v>12623</v>
      </c>
      <c r="M83" s="66">
        <f>SUM(N83:Q83)</f>
        <v>37868</v>
      </c>
      <c r="N83" s="65"/>
      <c r="O83" s="65"/>
      <c r="P83" s="65"/>
      <c r="Q83" s="65">
        <v>37868</v>
      </c>
    </row>
    <row r="84" spans="1:17" s="6" customFormat="1" ht="12.75">
      <c r="A84" s="62"/>
      <c r="B84" s="24" t="s">
        <v>81</v>
      </c>
      <c r="C84" s="67"/>
      <c r="D84" s="67"/>
      <c r="E84" s="65">
        <f>SUM(F84:G84)</f>
        <v>50491</v>
      </c>
      <c r="F84" s="65">
        <f>L83</f>
        <v>12623</v>
      </c>
      <c r="G84" s="65">
        <f>Q83</f>
        <v>37868</v>
      </c>
      <c r="H84" s="63"/>
      <c r="I84" s="63"/>
      <c r="J84" s="63"/>
      <c r="K84" s="63"/>
      <c r="L84" s="63"/>
      <c r="M84" s="63"/>
      <c r="N84" s="63"/>
      <c r="O84" s="63"/>
      <c r="P84" s="63"/>
      <c r="Q84" s="63"/>
    </row>
    <row r="85" spans="1:17" s="19" customFormat="1" ht="79.5" customHeight="1">
      <c r="A85" s="92"/>
      <c r="B85" s="33" t="s">
        <v>68</v>
      </c>
      <c r="C85" s="34" t="s">
        <v>63</v>
      </c>
      <c r="D85" s="21" t="s">
        <v>64</v>
      </c>
      <c r="E85" s="22">
        <f>SUM(F85:G85)</f>
        <v>308873.5</v>
      </c>
      <c r="F85" s="22">
        <f>SUM(F86:F87)</f>
        <v>89180.02</v>
      </c>
      <c r="G85" s="22">
        <f>SUM(G86:G87)</f>
        <v>219693.48</v>
      </c>
      <c r="H85" s="22">
        <f>I85+M85</f>
        <v>240465</v>
      </c>
      <c r="I85" s="23">
        <f>SUM(J85:L85)</f>
        <v>60604</v>
      </c>
      <c r="J85" s="22"/>
      <c r="K85" s="22"/>
      <c r="L85" s="22">
        <v>60604</v>
      </c>
      <c r="M85" s="22">
        <f>SUM(N85:Q85)</f>
        <v>179861</v>
      </c>
      <c r="N85" s="22"/>
      <c r="O85" s="22"/>
      <c r="P85" s="22"/>
      <c r="Q85" s="22">
        <v>179861</v>
      </c>
    </row>
    <row r="86" spans="1:17" s="19" customFormat="1" ht="12.75">
      <c r="A86" s="92"/>
      <c r="B86" s="24" t="s">
        <v>65</v>
      </c>
      <c r="C86" s="95"/>
      <c r="D86" s="109"/>
      <c r="E86" s="22">
        <f>SUM(F86:G86)</f>
        <v>68408.5</v>
      </c>
      <c r="F86" s="22">
        <v>28576.02</v>
      </c>
      <c r="G86" s="22">
        <v>39832.48</v>
      </c>
      <c r="H86" s="97"/>
      <c r="I86" s="97"/>
      <c r="J86" s="97"/>
      <c r="K86" s="97"/>
      <c r="L86" s="97"/>
      <c r="M86" s="97"/>
      <c r="N86" s="97"/>
      <c r="O86" s="97"/>
      <c r="P86" s="97"/>
      <c r="Q86" s="97"/>
    </row>
    <row r="87" spans="1:17" s="19" customFormat="1" ht="12.75">
      <c r="A87" s="92"/>
      <c r="B87" s="20">
        <v>2007</v>
      </c>
      <c r="C87" s="96"/>
      <c r="D87" s="110"/>
      <c r="E87" s="22">
        <f>SUM(F87:G87)</f>
        <v>240465</v>
      </c>
      <c r="F87" s="22">
        <f>I85</f>
        <v>60604</v>
      </c>
      <c r="G87" s="22">
        <f>Q85</f>
        <v>179861</v>
      </c>
      <c r="H87" s="98"/>
      <c r="I87" s="98"/>
      <c r="J87" s="98"/>
      <c r="K87" s="98"/>
      <c r="L87" s="98"/>
      <c r="M87" s="98"/>
      <c r="N87" s="98"/>
      <c r="O87" s="98"/>
      <c r="P87" s="98"/>
      <c r="Q87" s="98"/>
    </row>
    <row r="88" spans="1:17" s="19" customFormat="1" ht="12.75">
      <c r="A88" s="93"/>
      <c r="B88" s="31" t="s">
        <v>23</v>
      </c>
      <c r="C88" s="107" t="s">
        <v>8</v>
      </c>
      <c r="D88" s="108"/>
      <c r="E88" s="32"/>
      <c r="F88" s="32"/>
      <c r="G88" s="32"/>
      <c r="H88" s="30"/>
      <c r="I88" s="30"/>
      <c r="J88" s="30"/>
      <c r="K88" s="30"/>
      <c r="L88" s="36"/>
      <c r="M88" s="30"/>
      <c r="N88" s="30"/>
      <c r="O88" s="30"/>
      <c r="P88" s="30"/>
      <c r="Q88" s="30"/>
    </row>
    <row r="89" spans="1:17" s="6" customFormat="1" ht="12.75">
      <c r="A89" s="62"/>
      <c r="B89" s="17" t="s">
        <v>83</v>
      </c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</row>
    <row r="90" spans="1:17" s="6" customFormat="1" ht="33.75" customHeight="1">
      <c r="A90" s="64"/>
      <c r="B90" s="20" t="s">
        <v>77</v>
      </c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</row>
    <row r="91" spans="1:17" s="6" customFormat="1" ht="36">
      <c r="A91" s="68"/>
      <c r="B91" s="20" t="s">
        <v>78</v>
      </c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</row>
    <row r="92" spans="1:17" s="6" customFormat="1" ht="37.5" customHeight="1">
      <c r="A92" s="68"/>
      <c r="B92" s="33" t="s">
        <v>80</v>
      </c>
      <c r="C92" s="16">
        <v>23</v>
      </c>
      <c r="D92" s="16" t="s">
        <v>79</v>
      </c>
      <c r="E92" s="65">
        <f>E93</f>
        <v>2051998</v>
      </c>
      <c r="F92" s="65">
        <f>SUM(F93:F93)</f>
        <v>655614</v>
      </c>
      <c r="G92" s="65">
        <f>SUM(G93:G93)</f>
        <v>1396384</v>
      </c>
      <c r="H92" s="65">
        <f>I92+M92</f>
        <v>2051998</v>
      </c>
      <c r="I92" s="66">
        <f>SUM(J92:L92)</f>
        <v>655614</v>
      </c>
      <c r="J92" s="65"/>
      <c r="K92" s="65"/>
      <c r="L92" s="65">
        <v>655614</v>
      </c>
      <c r="M92" s="66">
        <f>SUM(N92:Q92)</f>
        <v>1396384</v>
      </c>
      <c r="N92" s="65"/>
      <c r="O92" s="65"/>
      <c r="P92" s="65"/>
      <c r="Q92" s="65">
        <v>1396384</v>
      </c>
    </row>
    <row r="93" spans="1:17" s="6" customFormat="1" ht="12">
      <c r="A93" s="68"/>
      <c r="B93" s="71" t="s">
        <v>81</v>
      </c>
      <c r="C93" s="67"/>
      <c r="D93" s="67"/>
      <c r="E93" s="63">
        <f>SUM(F93:G93)</f>
        <v>2051998</v>
      </c>
      <c r="F93" s="63">
        <f>I92</f>
        <v>655614</v>
      </c>
      <c r="G93" s="63">
        <f>M92</f>
        <v>1396384</v>
      </c>
      <c r="H93" s="65"/>
      <c r="I93" s="63"/>
      <c r="J93" s="63"/>
      <c r="K93" s="63"/>
      <c r="L93" s="63"/>
      <c r="M93" s="63"/>
      <c r="N93" s="63"/>
      <c r="O93" s="63"/>
      <c r="P93" s="63"/>
      <c r="Q93" s="63"/>
    </row>
    <row r="94" spans="1:17" s="58" customFormat="1" ht="12">
      <c r="A94" s="55"/>
      <c r="B94" s="49" t="s">
        <v>67</v>
      </c>
      <c r="C94" s="56"/>
      <c r="D94" s="56"/>
      <c r="E94" s="52">
        <f>SUM(F94:G94)</f>
        <v>255277298.5</v>
      </c>
      <c r="F94" s="69">
        <f>F16+F79</f>
        <v>120597441.02</v>
      </c>
      <c r="G94" s="69">
        <f>G16+G79</f>
        <v>134679857.48</v>
      </c>
      <c r="H94" s="52">
        <f>I94+M94</f>
        <v>22986701</v>
      </c>
      <c r="I94" s="57">
        <f>SUM(J94:L94)</f>
        <v>10181959</v>
      </c>
      <c r="J94" s="57">
        <f>J16+J79</f>
        <v>6899612</v>
      </c>
      <c r="K94" s="57">
        <f>K16+K79</f>
        <v>0</v>
      </c>
      <c r="L94" s="57">
        <f>L16+L79</f>
        <v>3282347</v>
      </c>
      <c r="M94" s="57">
        <f>SUM(N94:Q94)</f>
        <v>12804742</v>
      </c>
      <c r="N94" s="57">
        <f>N16+N79</f>
        <v>0</v>
      </c>
      <c r="O94" s="57">
        <f>O16+O79</f>
        <v>0</v>
      </c>
      <c r="P94" s="57">
        <f>P16+P79</f>
        <v>0</v>
      </c>
      <c r="Q94" s="57">
        <f>Q16+Q79</f>
        <v>12804742</v>
      </c>
    </row>
    <row r="95" spans="1:2" s="7" customFormat="1" ht="15">
      <c r="A95" s="5" t="s">
        <v>7</v>
      </c>
      <c r="B95" s="72"/>
    </row>
    <row r="96" spans="1:2" s="7" customFormat="1" ht="15">
      <c r="A96" s="5" t="s">
        <v>25</v>
      </c>
      <c r="B96" s="72"/>
    </row>
    <row r="97" spans="1:2" s="60" customFormat="1" ht="15.75">
      <c r="A97" s="60" t="s">
        <v>70</v>
      </c>
      <c r="B97" s="73"/>
    </row>
    <row r="98" s="60" customFormat="1" ht="15.75">
      <c r="B98" s="73"/>
    </row>
  </sheetData>
  <mergeCells count="90">
    <mergeCell ref="C54:C55"/>
    <mergeCell ref="C88:D88"/>
    <mergeCell ref="N86:N87"/>
    <mergeCell ref="O86:O87"/>
    <mergeCell ref="M86:M87"/>
    <mergeCell ref="L86:L87"/>
    <mergeCell ref="J86:J87"/>
    <mergeCell ref="D86:D87"/>
    <mergeCell ref="K86:K87"/>
    <mergeCell ref="H86:H87"/>
    <mergeCell ref="Q86:Q87"/>
    <mergeCell ref="P86:P87"/>
    <mergeCell ref="C86:C87"/>
    <mergeCell ref="Q54:Q55"/>
    <mergeCell ref="P54:P55"/>
    <mergeCell ref="C80:Q82"/>
    <mergeCell ref="C72:Q74"/>
    <mergeCell ref="C76:Q78"/>
    <mergeCell ref="C63:D63"/>
    <mergeCell ref="M54:M55"/>
    <mergeCell ref="I86:I87"/>
    <mergeCell ref="C49:D49"/>
    <mergeCell ref="C50:Q52"/>
    <mergeCell ref="O54:O55"/>
    <mergeCell ref="I54:I55"/>
    <mergeCell ref="J54:J55"/>
    <mergeCell ref="K54:K55"/>
    <mergeCell ref="L54:L55"/>
    <mergeCell ref="N54:N55"/>
    <mergeCell ref="D54:D55"/>
    <mergeCell ref="P41:P45"/>
    <mergeCell ref="Q41:Q45"/>
    <mergeCell ref="H54:H55"/>
    <mergeCell ref="L41:L45"/>
    <mergeCell ref="M41:M45"/>
    <mergeCell ref="N41:N45"/>
    <mergeCell ref="O41:O45"/>
    <mergeCell ref="J41:J45"/>
    <mergeCell ref="K41:K45"/>
    <mergeCell ref="C41:C45"/>
    <mergeCell ref="D41:D45"/>
    <mergeCell ref="H41:H45"/>
    <mergeCell ref="I41:I45"/>
    <mergeCell ref="P32:P35"/>
    <mergeCell ref="Q32:Q35"/>
    <mergeCell ref="C36:D36"/>
    <mergeCell ref="C37:Q39"/>
    <mergeCell ref="J32:J35"/>
    <mergeCell ref="K32:K35"/>
    <mergeCell ref="L32:L35"/>
    <mergeCell ref="M32:M35"/>
    <mergeCell ref="N32:N35"/>
    <mergeCell ref="O32:O35"/>
    <mergeCell ref="A5:Q5"/>
    <mergeCell ref="I12:I13"/>
    <mergeCell ref="E8:E13"/>
    <mergeCell ref="H8:Q8"/>
    <mergeCell ref="F9:F13"/>
    <mergeCell ref="C8:C13"/>
    <mergeCell ref="D8:D13"/>
    <mergeCell ref="AA5:AV5"/>
    <mergeCell ref="AA6:AV6"/>
    <mergeCell ref="H9:Q9"/>
    <mergeCell ref="N12:Q12"/>
    <mergeCell ref="M11:Q11"/>
    <mergeCell ref="I11:L11"/>
    <mergeCell ref="H10:H13"/>
    <mergeCell ref="I10:Q10"/>
    <mergeCell ref="A6:Q6"/>
    <mergeCell ref="J12:L12"/>
    <mergeCell ref="L1:Q1"/>
    <mergeCell ref="L3:Q3"/>
    <mergeCell ref="C16:D16"/>
    <mergeCell ref="A19:A26"/>
    <mergeCell ref="F8:G8"/>
    <mergeCell ref="G9:G13"/>
    <mergeCell ref="C19:Q21"/>
    <mergeCell ref="M12:M13"/>
    <mergeCell ref="A8:A13"/>
    <mergeCell ref="B8:B13"/>
    <mergeCell ref="C89:Q91"/>
    <mergeCell ref="A28:A36"/>
    <mergeCell ref="A37:A49"/>
    <mergeCell ref="A50:A63"/>
    <mergeCell ref="A85:A88"/>
    <mergeCell ref="C28:Q30"/>
    <mergeCell ref="C32:C35"/>
    <mergeCell ref="D32:D35"/>
    <mergeCell ref="H32:H35"/>
    <mergeCell ref="I32:I35"/>
  </mergeCells>
  <printOptions horizontalCentered="1"/>
  <pageMargins left="0.46" right="0.12" top="0.59" bottom="0.32" header="0.27" footer="0.15748031496062992"/>
  <pageSetup fitToHeight="0" horizontalDpi="300" verticalDpi="300" orientation="landscape" paperSize="9" scale="80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 w Łodzi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Głębski</dc:creator>
  <cp:keywords/>
  <dc:description/>
  <cp:lastModifiedBy>4-0246</cp:lastModifiedBy>
  <cp:lastPrinted>2007-10-26T09:18:31Z</cp:lastPrinted>
  <dcterms:created xsi:type="dcterms:W3CDTF">2004-10-20T06:05:21Z</dcterms:created>
  <dcterms:modified xsi:type="dcterms:W3CDTF">2007-10-29T08:20:50Z</dcterms:modified>
  <cp:category/>
  <cp:version/>
  <cp:contentType/>
  <cp:contentStatus/>
</cp:coreProperties>
</file>