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OGÓŁEM  2007 uzgodnione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<sst xmlns="http://schemas.openxmlformats.org/spreadsheetml/2006/main" count="75" uniqueCount="39">
  <si>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Struktura wykonania</t>
  </si>
  <si>
    <t>Lp.</t>
  </si>
  <si>
    <t>1.</t>
  </si>
  <si>
    <t>2.</t>
  </si>
  <si>
    <t>3.</t>
  </si>
  <si>
    <t>2. Realizacja  wydatków  według  grup  (ogółem, gmina, powiat)</t>
  </si>
  <si>
    <t>WYSZCZEGÓLNIENIE</t>
  </si>
  <si>
    <t>WYDATKI OGÓŁEM  =  A + B</t>
  </si>
  <si>
    <t>Wydatki bieżące, z tego</t>
  </si>
  <si>
    <t>1.1.</t>
  </si>
  <si>
    <t>1.2.</t>
  </si>
  <si>
    <t>1.3.</t>
  </si>
  <si>
    <t>wydatki na obsługę długu</t>
  </si>
  <si>
    <t>wydatki rzeczowe bieżące</t>
  </si>
  <si>
    <t>A</t>
  </si>
  <si>
    <t>Wydatki dotyczące zadań gminy</t>
  </si>
  <si>
    <t>B</t>
  </si>
  <si>
    <t>Wydatki dotyczące zadań powiatu</t>
  </si>
  <si>
    <t>dotacje</t>
  </si>
  <si>
    <t xml:space="preserve">wynagrodzenia i pochodne </t>
  </si>
  <si>
    <t>1.4.</t>
  </si>
  <si>
    <t>wynagrodzenia i pochodne</t>
  </si>
  <si>
    <t xml:space="preserve">Plan 2007 </t>
  </si>
  <si>
    <t>wydatki inwestycyjne</t>
  </si>
  <si>
    <t>2.1.</t>
  </si>
  <si>
    <t>2.2.</t>
  </si>
  <si>
    <t>rezerwa inwestycyjna</t>
  </si>
  <si>
    <t>2.3 .</t>
  </si>
  <si>
    <t>3.1.</t>
  </si>
  <si>
    <t>3.2.</t>
  </si>
  <si>
    <t>%          wykon</t>
  </si>
  <si>
    <t>rezerwa ogólna</t>
  </si>
  <si>
    <t>rezerwy celowe</t>
  </si>
  <si>
    <t xml:space="preserve">Wykonanie  za        I półrocze 2007 r. </t>
  </si>
  <si>
    <t>Wydatki majątkowe, w tym:</t>
  </si>
  <si>
    <t>wniesienie udziałów do spółki</t>
  </si>
  <si>
    <t>Rezerwy bieżące</t>
  </si>
  <si>
    <t>Wydatki bieżące, z tego:</t>
  </si>
  <si>
    <t>Tabela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</si>
</sst>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7">
    <font>
      <sz val="10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4.875" style="2" customWidth="1"/>
    <col min="2" max="2" width="39.875" style="2" customWidth="1"/>
    <col min="3" max="3" width="16.00390625" style="2" customWidth="1"/>
    <col min="4" max="4" width="18.25390625" style="2" customWidth="1"/>
    <col min="5" max="5" width="10.25390625" style="2" customWidth="1"/>
    <col min="6" max="6" width="11.75390625" style="14" customWidth="1"/>
    <col min="7" max="7" width="17.875" style="2" customWidth="1"/>
    <col min="8" max="8" width="11.25390625" style="2" bestFit="1" customWidth="1"/>
    <col min="9" max="9" width="13.625" style="2" customWidth="1"/>
    <col min="10" max="10" width="20.375" style="2" customWidth="1"/>
    <col min="11" max="16384" width="9.125" style="2" customWidth="1"/>
  </cols>
  <sheetData>
    <row r="1" spans="1:6" ht="15">
      <c r="A1" s="26">
        <v>30</v>
      </c>
      <c r="B1" s="26"/>
      <c r="C1" s="26"/>
      <c r="D1" s="26"/>
      <c r="E1" s="26"/>
      <c r="F1" s="26"/>
    </row>
    <row r="2" ht="14.25">
      <c r="F2" s="14" t="s">
        <v>38</v>
      </c>
    </row>
    <row r="4" spans="1:6" s="12" customFormat="1" ht="18">
      <c r="A4" s="27" t="s">
        <v>5</v>
      </c>
      <c r="B4" s="27"/>
      <c r="C4" s="27"/>
      <c r="D4" s="27"/>
      <c r="E4" s="27"/>
      <c r="F4" s="27"/>
    </row>
    <row r="6" spans="1:6" ht="45" customHeight="1">
      <c r="A6" s="5" t="s">
        <v>1</v>
      </c>
      <c r="B6" s="5" t="s">
        <v>6</v>
      </c>
      <c r="C6" s="5" t="s">
        <v>22</v>
      </c>
      <c r="D6" s="5" t="s">
        <v>33</v>
      </c>
      <c r="E6" s="6" t="s">
        <v>30</v>
      </c>
      <c r="F6" s="15" t="s">
        <v>0</v>
      </c>
    </row>
    <row r="7" spans="1:6" ht="12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6">
        <v>6</v>
      </c>
    </row>
    <row r="8" spans="1:6" ht="24.75" customHeight="1">
      <c r="A8" s="1"/>
      <c r="B8" s="1" t="s">
        <v>7</v>
      </c>
      <c r="C8" s="7">
        <f aca="true" t="shared" si="0" ref="C8:D15">C21+C34</f>
        <v>271248692.25</v>
      </c>
      <c r="D8" s="7">
        <f t="shared" si="0"/>
        <v>111983228.77000001</v>
      </c>
      <c r="E8" s="7">
        <f aca="true" t="shared" si="1" ref="E8:E36">D8/C8*100</f>
        <v>41.28433867868722</v>
      </c>
      <c r="F8" s="17">
        <f>F9+F14</f>
        <v>99.99999999999999</v>
      </c>
    </row>
    <row r="9" spans="1:6" ht="19.5" customHeight="1">
      <c r="A9" s="4" t="s">
        <v>2</v>
      </c>
      <c r="B9" s="13" t="s">
        <v>8</v>
      </c>
      <c r="C9" s="20">
        <f t="shared" si="0"/>
        <v>213903019.25</v>
      </c>
      <c r="D9" s="20">
        <f t="shared" si="0"/>
        <v>99186965.66</v>
      </c>
      <c r="E9" s="9">
        <f t="shared" si="1"/>
        <v>46.37006340900445</v>
      </c>
      <c r="F9" s="18">
        <f>D9/D8*100</f>
        <v>88.57305397374995</v>
      </c>
    </row>
    <row r="10" spans="1:6" ht="19.5" customHeight="1">
      <c r="A10" s="4" t="s">
        <v>9</v>
      </c>
      <c r="B10" s="13" t="s">
        <v>19</v>
      </c>
      <c r="C10" s="20">
        <f t="shared" si="0"/>
        <v>101518132</v>
      </c>
      <c r="D10" s="20">
        <f t="shared" si="0"/>
        <v>52250175.66</v>
      </c>
      <c r="E10" s="9">
        <f t="shared" si="1"/>
        <v>51.46881116764441</v>
      </c>
      <c r="F10" s="18">
        <f>D10/D8*100</f>
        <v>46.658929407470055</v>
      </c>
    </row>
    <row r="11" spans="1:6" ht="19.5" customHeight="1">
      <c r="A11" s="4" t="s">
        <v>10</v>
      </c>
      <c r="B11" s="13" t="s">
        <v>18</v>
      </c>
      <c r="C11" s="20">
        <f t="shared" si="0"/>
        <v>15554881</v>
      </c>
      <c r="D11" s="20">
        <f t="shared" si="0"/>
        <v>7141227.91</v>
      </c>
      <c r="E11" s="9">
        <f t="shared" si="1"/>
        <v>45.90988455649387</v>
      </c>
      <c r="F11" s="18">
        <f>D11/D8*100</f>
        <v>6.377051267799411</v>
      </c>
    </row>
    <row r="12" spans="1:6" ht="19.5" customHeight="1">
      <c r="A12" s="11" t="s">
        <v>11</v>
      </c>
      <c r="B12" s="13" t="s">
        <v>12</v>
      </c>
      <c r="C12" s="20">
        <f t="shared" si="0"/>
        <v>4128000</v>
      </c>
      <c r="D12" s="20">
        <f t="shared" si="0"/>
        <v>1448389.36</v>
      </c>
      <c r="E12" s="9">
        <f t="shared" si="1"/>
        <v>35.0869515503876</v>
      </c>
      <c r="F12" s="18">
        <f>D12/D8*100</f>
        <v>1.2933984632420417</v>
      </c>
    </row>
    <row r="13" spans="1:6" ht="19.5" customHeight="1">
      <c r="A13" s="4" t="s">
        <v>20</v>
      </c>
      <c r="B13" s="13" t="s">
        <v>13</v>
      </c>
      <c r="C13" s="20">
        <f t="shared" si="0"/>
        <v>92702006.25</v>
      </c>
      <c r="D13" s="20">
        <f t="shared" si="0"/>
        <v>38347172.730000004</v>
      </c>
      <c r="E13" s="9">
        <f t="shared" si="1"/>
        <v>41.36606561306218</v>
      </c>
      <c r="F13" s="18">
        <f>D13/D8*100</f>
        <v>34.24367483523846</v>
      </c>
    </row>
    <row r="14" spans="1:6" ht="19.5" customHeight="1">
      <c r="A14" s="11" t="s">
        <v>3</v>
      </c>
      <c r="B14" s="24" t="s">
        <v>34</v>
      </c>
      <c r="C14" s="25">
        <f t="shared" si="0"/>
        <v>53541522</v>
      </c>
      <c r="D14" s="25">
        <f t="shared" si="0"/>
        <v>12796263.11</v>
      </c>
      <c r="E14" s="9">
        <f t="shared" si="1"/>
        <v>23.899699956232098</v>
      </c>
      <c r="F14" s="18">
        <f>D14/D8*100</f>
        <v>11.426946026250032</v>
      </c>
    </row>
    <row r="15" spans="1:6" ht="19.5" customHeight="1">
      <c r="A15" s="11" t="s">
        <v>24</v>
      </c>
      <c r="B15" s="24" t="s">
        <v>23</v>
      </c>
      <c r="C15" s="25">
        <f t="shared" si="0"/>
        <v>51093788</v>
      </c>
      <c r="D15" s="25">
        <f t="shared" si="0"/>
        <v>11596263.11</v>
      </c>
      <c r="E15" s="9">
        <f t="shared" si="1"/>
        <v>22.69603324380647</v>
      </c>
      <c r="F15" s="18">
        <f>D15/D8*100</f>
        <v>10.355356991730716</v>
      </c>
    </row>
    <row r="16" spans="1:10" ht="19.5" customHeight="1">
      <c r="A16" s="11" t="s">
        <v>25</v>
      </c>
      <c r="B16" s="23" t="s">
        <v>26</v>
      </c>
      <c r="C16" s="25">
        <f>C29</f>
        <v>1247734</v>
      </c>
      <c r="D16" s="25">
        <f>D29</f>
        <v>0</v>
      </c>
      <c r="E16" s="9">
        <f t="shared" si="1"/>
        <v>0</v>
      </c>
      <c r="F16" s="18">
        <f>D16/D8*100</f>
        <v>0</v>
      </c>
      <c r="I16" s="8">
        <f>SUM(I17:I21)</f>
        <v>53541522</v>
      </c>
      <c r="J16" s="8">
        <f>SUM(J17:J21)</f>
        <v>12796263.11</v>
      </c>
    </row>
    <row r="17" spans="1:10" ht="19.5" customHeight="1">
      <c r="A17" s="11" t="s">
        <v>27</v>
      </c>
      <c r="B17" s="24" t="s">
        <v>35</v>
      </c>
      <c r="C17" s="25">
        <f>C30</f>
        <v>1200000</v>
      </c>
      <c r="D17" s="25">
        <f>D30</f>
        <v>1200000</v>
      </c>
      <c r="E17" s="9">
        <f t="shared" si="1"/>
        <v>100</v>
      </c>
      <c r="F17" s="18">
        <f>D17/D8*100</f>
        <v>1.071589034519316</v>
      </c>
      <c r="I17" s="8">
        <v>51093788</v>
      </c>
      <c r="J17" s="20">
        <v>11596263.11</v>
      </c>
    </row>
    <row r="18" spans="1:10" ht="19.5" customHeight="1">
      <c r="A18" s="11" t="s">
        <v>4</v>
      </c>
      <c r="B18" s="24" t="s">
        <v>36</v>
      </c>
      <c r="C18" s="25">
        <f>SUM(C19:C20)</f>
        <v>3804151</v>
      </c>
      <c r="D18" s="25">
        <f>SUM(D19:D20)</f>
        <v>0</v>
      </c>
      <c r="E18" s="9">
        <f t="shared" si="1"/>
        <v>0</v>
      </c>
      <c r="F18" s="18">
        <f>D18/D8*100</f>
        <v>0</v>
      </c>
      <c r="I18" s="8">
        <v>1247734</v>
      </c>
      <c r="J18" s="20">
        <v>0</v>
      </c>
    </row>
    <row r="19" spans="1:10" ht="19.5" customHeight="1">
      <c r="A19" s="11" t="s">
        <v>28</v>
      </c>
      <c r="B19" s="24" t="s">
        <v>31</v>
      </c>
      <c r="C19" s="25">
        <f>C32</f>
        <v>763156</v>
      </c>
      <c r="D19" s="25">
        <f>D32</f>
        <v>0</v>
      </c>
      <c r="E19" s="9">
        <f t="shared" si="1"/>
        <v>0</v>
      </c>
      <c r="F19" s="18">
        <f>D19/D8*100</f>
        <v>0</v>
      </c>
      <c r="G19" s="2">
        <v>763156</v>
      </c>
      <c r="I19" s="8"/>
      <c r="J19" s="20"/>
    </row>
    <row r="20" spans="1:10" ht="19.5" customHeight="1">
      <c r="A20" s="11" t="s">
        <v>29</v>
      </c>
      <c r="B20" s="24" t="s">
        <v>32</v>
      </c>
      <c r="C20" s="25">
        <f>C33</f>
        <v>3040995</v>
      </c>
      <c r="D20" s="25">
        <f>D33</f>
        <v>0</v>
      </c>
      <c r="E20" s="9">
        <f t="shared" si="1"/>
        <v>0</v>
      </c>
      <c r="F20" s="18">
        <f>D20/D8*100</f>
        <v>0</v>
      </c>
      <c r="G20" s="2">
        <v>3040995</v>
      </c>
      <c r="I20" s="8"/>
      <c r="J20" s="20"/>
    </row>
    <row r="21" spans="1:10" ht="19.5" customHeight="1">
      <c r="A21" s="3" t="s">
        <v>14</v>
      </c>
      <c r="B21" s="3" t="s">
        <v>15</v>
      </c>
      <c r="C21" s="21">
        <f>C22+C27+C31</f>
        <v>186981888.25</v>
      </c>
      <c r="D21" s="21">
        <f>D22+D27+D31</f>
        <v>75859786.35000001</v>
      </c>
      <c r="E21" s="7">
        <f t="shared" si="1"/>
        <v>40.570660110445225</v>
      </c>
      <c r="F21" s="19">
        <f>D21/D8*100</f>
        <v>67.74209601136508</v>
      </c>
      <c r="I21" s="8">
        <v>1200000</v>
      </c>
      <c r="J21" s="20">
        <v>1200000</v>
      </c>
    </row>
    <row r="22" spans="1:10" ht="19.5" customHeight="1">
      <c r="A22" s="4" t="s">
        <v>2</v>
      </c>
      <c r="B22" s="13" t="s">
        <v>8</v>
      </c>
      <c r="C22" s="20">
        <f>C23+C24+C25+C26</f>
        <v>148343192.25</v>
      </c>
      <c r="D22" s="20">
        <f>D23+D24+D25+D26</f>
        <v>67550650.95</v>
      </c>
      <c r="E22" s="9">
        <f t="shared" si="1"/>
        <v>45.536738104002886</v>
      </c>
      <c r="F22" s="18">
        <f>D22/D21*100</f>
        <v>89.04671921739468</v>
      </c>
      <c r="I22" s="8">
        <v>9804151</v>
      </c>
      <c r="J22" s="20">
        <v>0</v>
      </c>
    </row>
    <row r="23" spans="1:8" ht="19.5" customHeight="1">
      <c r="A23" s="4" t="s">
        <v>9</v>
      </c>
      <c r="B23" s="13" t="s">
        <v>21</v>
      </c>
      <c r="C23" s="22">
        <v>63153405</v>
      </c>
      <c r="D23" s="20">
        <v>31783442.67</v>
      </c>
      <c r="E23" s="9">
        <f t="shared" si="1"/>
        <v>50.327361873837205</v>
      </c>
      <c r="F23" s="18">
        <f>D23/D21*100</f>
        <v>41.89761690516546</v>
      </c>
      <c r="H23" s="10"/>
    </row>
    <row r="24" spans="1:6" ht="19.5" customHeight="1">
      <c r="A24" s="4" t="s">
        <v>10</v>
      </c>
      <c r="B24" s="13" t="s">
        <v>18</v>
      </c>
      <c r="C24" s="22">
        <v>5140320</v>
      </c>
      <c r="D24" s="20">
        <v>2529536</v>
      </c>
      <c r="E24" s="9">
        <f t="shared" si="1"/>
        <v>49.20969900706571</v>
      </c>
      <c r="F24" s="18">
        <f>D24/D21*100</f>
        <v>3.334488695142495</v>
      </c>
    </row>
    <row r="25" spans="1:6" ht="19.5" customHeight="1">
      <c r="A25" s="11" t="s">
        <v>11</v>
      </c>
      <c r="B25" s="13" t="s">
        <v>12</v>
      </c>
      <c r="C25" s="20">
        <v>4128000</v>
      </c>
      <c r="D25" s="20">
        <v>1448389.36</v>
      </c>
      <c r="E25" s="9">
        <f t="shared" si="1"/>
        <v>35.0869515503876</v>
      </c>
      <c r="F25" s="18">
        <f>D25/D21*100</f>
        <v>1.9092979689099794</v>
      </c>
    </row>
    <row r="26" spans="1:6" ht="19.5" customHeight="1">
      <c r="A26" s="4" t="s">
        <v>20</v>
      </c>
      <c r="B26" s="13" t="s">
        <v>13</v>
      </c>
      <c r="C26" s="20">
        <v>75921467.25</v>
      </c>
      <c r="D26" s="20">
        <v>31789282.92</v>
      </c>
      <c r="E26" s="9">
        <f t="shared" si="1"/>
        <v>41.87127050024181</v>
      </c>
      <c r="F26" s="18">
        <f>D26/D21*100</f>
        <v>41.90531564817675</v>
      </c>
    </row>
    <row r="27" spans="1:6" ht="19.5" customHeight="1">
      <c r="A27" s="11" t="s">
        <v>3</v>
      </c>
      <c r="B27" s="13" t="s">
        <v>34</v>
      </c>
      <c r="C27" s="20">
        <f>SUM(C28:C30)</f>
        <v>34834545</v>
      </c>
      <c r="D27" s="8">
        <f>SUM(D28:D30)</f>
        <v>8309135.4</v>
      </c>
      <c r="E27" s="9">
        <f t="shared" si="1"/>
        <v>23.853147500563022</v>
      </c>
      <c r="F27" s="18">
        <f>D27/D21*100</f>
        <v>10.953280782605313</v>
      </c>
    </row>
    <row r="28" spans="1:6" ht="19.5" customHeight="1">
      <c r="A28" s="11" t="s">
        <v>24</v>
      </c>
      <c r="B28" s="24" t="s">
        <v>23</v>
      </c>
      <c r="C28" s="20">
        <f>34834545-1200000-191000-1056734</f>
        <v>32386811</v>
      </c>
      <c r="D28" s="20">
        <f>8309135.4-1200000</f>
        <v>7109135.4</v>
      </c>
      <c r="E28" s="9">
        <f t="shared" si="1"/>
        <v>21.950711355928192</v>
      </c>
      <c r="F28" s="18">
        <f>D28/D21*100</f>
        <v>9.37141500399177</v>
      </c>
    </row>
    <row r="29" spans="1:6" ht="19.5" customHeight="1">
      <c r="A29" s="11" t="s">
        <v>25</v>
      </c>
      <c r="B29" s="23" t="s">
        <v>26</v>
      </c>
      <c r="C29" s="20">
        <f>1056734+191000</f>
        <v>1247734</v>
      </c>
      <c r="D29" s="20">
        <v>0</v>
      </c>
      <c r="E29" s="9">
        <f t="shared" si="1"/>
        <v>0</v>
      </c>
      <c r="F29" s="18">
        <f>D29/D21*100</f>
        <v>0</v>
      </c>
    </row>
    <row r="30" spans="1:6" ht="19.5" customHeight="1">
      <c r="A30" s="11" t="s">
        <v>27</v>
      </c>
      <c r="B30" s="24" t="s">
        <v>35</v>
      </c>
      <c r="C30" s="20">
        <v>1200000</v>
      </c>
      <c r="D30" s="20">
        <v>1200000</v>
      </c>
      <c r="E30" s="9">
        <f t="shared" si="1"/>
        <v>100</v>
      </c>
      <c r="F30" s="18">
        <f>D30/D21*100</f>
        <v>1.581865778613546</v>
      </c>
    </row>
    <row r="31" spans="1:6" ht="19.5" customHeight="1">
      <c r="A31" s="11" t="s">
        <v>4</v>
      </c>
      <c r="B31" s="13" t="s">
        <v>36</v>
      </c>
      <c r="C31" s="20">
        <f>SUM(C32:C33)</f>
        <v>3804151</v>
      </c>
      <c r="D31" s="20">
        <v>0</v>
      </c>
      <c r="E31" s="9">
        <f t="shared" si="1"/>
        <v>0</v>
      </c>
      <c r="F31" s="18">
        <f>D31/D21*100</f>
        <v>0</v>
      </c>
    </row>
    <row r="32" spans="1:6" ht="19.5" customHeight="1">
      <c r="A32" s="11" t="s">
        <v>28</v>
      </c>
      <c r="B32" s="24" t="s">
        <v>31</v>
      </c>
      <c r="C32" s="20">
        <v>763156</v>
      </c>
      <c r="D32" s="20">
        <v>0</v>
      </c>
      <c r="E32" s="9">
        <f t="shared" si="1"/>
        <v>0</v>
      </c>
      <c r="F32" s="18">
        <f>D32/D21*100</f>
        <v>0</v>
      </c>
    </row>
    <row r="33" spans="1:6" ht="19.5" customHeight="1">
      <c r="A33" s="11" t="s">
        <v>29</v>
      </c>
      <c r="B33" s="24" t="s">
        <v>32</v>
      </c>
      <c r="C33" s="20">
        <f>200000+2313645+65000+462350</f>
        <v>3040995</v>
      </c>
      <c r="D33" s="20">
        <v>0</v>
      </c>
      <c r="E33" s="9">
        <f t="shared" si="1"/>
        <v>0</v>
      </c>
      <c r="F33" s="18">
        <f>D33/D21*100</f>
        <v>0</v>
      </c>
    </row>
    <row r="34" spans="1:6" ht="19.5" customHeight="1">
      <c r="A34" s="3" t="s">
        <v>16</v>
      </c>
      <c r="B34" s="3" t="s">
        <v>17</v>
      </c>
      <c r="C34" s="21">
        <f>C35+C40</f>
        <v>84266804</v>
      </c>
      <c r="D34" s="21">
        <f>D35+D40</f>
        <v>36123442.419999994</v>
      </c>
      <c r="E34" s="7">
        <f t="shared" si="1"/>
        <v>42.86793933706088</v>
      </c>
      <c r="F34" s="19">
        <f>D34/D8*100</f>
        <v>32.257903988634915</v>
      </c>
    </row>
    <row r="35" spans="1:6" ht="19.5" customHeight="1">
      <c r="A35" s="4" t="s">
        <v>2</v>
      </c>
      <c r="B35" s="13" t="s">
        <v>37</v>
      </c>
      <c r="C35" s="20">
        <f>C36+C37+C38+C39</f>
        <v>65559827</v>
      </c>
      <c r="D35" s="20">
        <f>D36+D37+D38+D39</f>
        <v>31636314.709999997</v>
      </c>
      <c r="E35" s="9">
        <f t="shared" si="1"/>
        <v>48.255640927789514</v>
      </c>
      <c r="F35" s="18">
        <f>D35/D34*100</f>
        <v>87.57834965497179</v>
      </c>
    </row>
    <row r="36" spans="1:8" ht="19.5" customHeight="1">
      <c r="A36" s="4" t="s">
        <v>9</v>
      </c>
      <c r="B36" s="13" t="s">
        <v>21</v>
      </c>
      <c r="C36" s="20">
        <v>38364727</v>
      </c>
      <c r="D36" s="22">
        <v>20466732.99</v>
      </c>
      <c r="E36" s="9">
        <f t="shared" si="1"/>
        <v>53.34778738292598</v>
      </c>
      <c r="F36" s="18">
        <f>D36/D34*100</f>
        <v>56.657759113977605</v>
      </c>
      <c r="H36" s="10"/>
    </row>
    <row r="37" spans="1:6" ht="19.5" customHeight="1">
      <c r="A37" s="4" t="s">
        <v>10</v>
      </c>
      <c r="B37" s="13" t="s">
        <v>18</v>
      </c>
      <c r="C37" s="20">
        <v>10414561</v>
      </c>
      <c r="D37" s="20">
        <v>4611691.91</v>
      </c>
      <c r="E37" s="9">
        <f>D37/C37*100</f>
        <v>44.28119351358161</v>
      </c>
      <c r="F37" s="18">
        <f>D37/D34*100</f>
        <v>12.766479607288769</v>
      </c>
    </row>
    <row r="38" spans="1:6" ht="19.5" customHeight="1">
      <c r="A38" s="11" t="s">
        <v>11</v>
      </c>
      <c r="B38" s="13" t="s">
        <v>12</v>
      </c>
      <c r="C38" s="20">
        <v>0</v>
      </c>
      <c r="D38" s="20">
        <v>0</v>
      </c>
      <c r="E38" s="9">
        <v>0</v>
      </c>
      <c r="F38" s="18">
        <f>D38/D34*100</f>
        <v>0</v>
      </c>
    </row>
    <row r="39" spans="1:6" ht="19.5" customHeight="1">
      <c r="A39" s="4" t="s">
        <v>20</v>
      </c>
      <c r="B39" s="13" t="s">
        <v>13</v>
      </c>
      <c r="C39" s="20">
        <v>16780539</v>
      </c>
      <c r="D39" s="20">
        <v>6557889.81</v>
      </c>
      <c r="E39" s="9">
        <f>D39/C39*100</f>
        <v>39.08032876655511</v>
      </c>
      <c r="F39" s="18">
        <f>D39/D34*100</f>
        <v>18.154110933705418</v>
      </c>
    </row>
    <row r="40" spans="1:6" ht="19.5" customHeight="1">
      <c r="A40" s="11" t="s">
        <v>3</v>
      </c>
      <c r="B40" s="13" t="s">
        <v>34</v>
      </c>
      <c r="C40" s="20">
        <f>C41</f>
        <v>18706977</v>
      </c>
      <c r="D40" s="20">
        <f>D41</f>
        <v>4487127.71</v>
      </c>
      <c r="E40" s="9">
        <f>D40/C40*100</f>
        <v>23.986385988500437</v>
      </c>
      <c r="F40" s="18">
        <f>D40/D34*100</f>
        <v>12.42165034502822</v>
      </c>
    </row>
    <row r="41" spans="1:6" ht="18" customHeight="1">
      <c r="A41" s="11" t="s">
        <v>24</v>
      </c>
      <c r="B41" s="24" t="s">
        <v>23</v>
      </c>
      <c r="C41" s="25">
        <v>18706977</v>
      </c>
      <c r="D41" s="25">
        <v>4487127.71</v>
      </c>
      <c r="E41" s="9">
        <f>D41/C41*100</f>
        <v>23.986385988500437</v>
      </c>
      <c r="F41" s="18">
        <f>D41/D34*100</f>
        <v>12.42165034502822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2">
    <mergeCell ref="A1:F1"/>
    <mergeCell ref="A4:F4"/>
  </mergeCells>
  <printOptions/>
  <pageMargins left="0.7480314960629921" right="0.1968503937007874" top="0.3937007874015748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4-0259</cp:lastModifiedBy>
  <cp:lastPrinted>2007-08-29T07:33:17Z</cp:lastPrinted>
  <dcterms:created xsi:type="dcterms:W3CDTF">2004-03-18T09:33:03Z</dcterms:created>
  <dcterms:modified xsi:type="dcterms:W3CDTF">2007-08-29T07:35:39Z</dcterms:modified>
  <cp:category/>
  <cp:version/>
  <cp:contentType/>
  <cp:contentStatus/>
</cp:coreProperties>
</file>