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Arkusz1" sheetId="1" r:id="rId1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<sst xmlns="http://schemas.openxmlformats.org/spreadsheetml/2006/main" count="92" uniqueCount="79">
  <si>
    <t>Załącznik nr 1</t>
  </si>
  <si>
    <t>Klasyfikacja budżetowa</t>
  </si>
  <si>
    <t>T R E Ś Ć</t>
  </si>
  <si>
    <t>Plan przed zmianą</t>
  </si>
  <si>
    <t>Zmiana (+);(-)</t>
  </si>
  <si>
    <t>Plan po zmianie</t>
  </si>
  <si>
    <t>A + B</t>
  </si>
  <si>
    <t>DOCHODY OGÓŁEM dotyczące zadań gminy i powiatu</t>
  </si>
  <si>
    <t>DOCHODY  DOTYCZĄCE  ZADAŃ  GMINY</t>
  </si>
  <si>
    <t>DOCHODY  DOTYCZĄCE  ZADAŃ  POWIATU</t>
  </si>
  <si>
    <t>1. Dotacje na zadania zlecone</t>
  </si>
  <si>
    <t>Rady Miasta Piotrkowa Tryb.</t>
  </si>
  <si>
    <t xml:space="preserve">                                         ZMIANY W PLANIE DOCHODÓW</t>
  </si>
  <si>
    <t>A. Dochody ogółem (A.I+A.II+A.III+A.IV)</t>
  </si>
  <si>
    <t xml:space="preserve">A.I Dochody własne </t>
  </si>
  <si>
    <t>3. Dochody z majątku gminy</t>
  </si>
  <si>
    <t>3. Dochody jednostek budżetowych</t>
  </si>
  <si>
    <t>801 - 80101 § 0750</t>
  </si>
  <si>
    <t>dochody z najmu</t>
  </si>
  <si>
    <t>801 - 80101 § 0960</t>
  </si>
  <si>
    <t xml:space="preserve">wpływy z darowizn </t>
  </si>
  <si>
    <t>801 - 80101 § 0970</t>
  </si>
  <si>
    <t>wpływy z różnych dochodów</t>
  </si>
  <si>
    <t>801 - 80110 § 0970</t>
  </si>
  <si>
    <t>3. Dotacje na zad.powierzone i realiz.w ram.poroz.</t>
  </si>
  <si>
    <t>B. Dochody ogółem (B.I+B.II+B.III+B.IV)</t>
  </si>
  <si>
    <t xml:space="preserve">B.I Dochody własne </t>
  </si>
  <si>
    <t>801 - 80130 § 0750</t>
  </si>
  <si>
    <t>B.III Dotacje celowe (1+2)</t>
  </si>
  <si>
    <t>700 - 70005  § 2110</t>
  </si>
  <si>
    <t>gospodarka gruntami i nieruchomościami</t>
  </si>
  <si>
    <t>854 - 85415  § 2889</t>
  </si>
  <si>
    <t>pomoc materialna dla uczniów</t>
  </si>
  <si>
    <t>854 - 85415  § 6299</t>
  </si>
  <si>
    <t>B.IV Środki pochodzące z budżetu UE</t>
  </si>
  <si>
    <t>854 - 85415  § 2888</t>
  </si>
  <si>
    <t>4. Odsetki od środków w banku</t>
  </si>
  <si>
    <t>758 - 75814  § 0920</t>
  </si>
  <si>
    <t>7. Dochody z realizacji zadań z zakresu adm.</t>
  </si>
  <si>
    <t>852 - 85212  § 2360</t>
  </si>
  <si>
    <t>5% dochodów uzyskiw.na rzecz budż.państwa</t>
  </si>
  <si>
    <t>700 - 70005  § 2360</t>
  </si>
  <si>
    <t>710 - 71015  § 2360</t>
  </si>
  <si>
    <t>852 - 85221  § 2360</t>
  </si>
  <si>
    <t>700 - 70005 § 0750</t>
  </si>
  <si>
    <t>leasing</t>
  </si>
  <si>
    <t>B.II Subwencja ogólna</t>
  </si>
  <si>
    <t>758 - 75802  § 2790</t>
  </si>
  <si>
    <t>część uzupełniająca</t>
  </si>
  <si>
    <t>758 - 75814 § 0970</t>
  </si>
  <si>
    <t>801 - 80110 § 0750</t>
  </si>
  <si>
    <t>801 - 80120  § 0690</t>
  </si>
  <si>
    <t>801 - 80130 § 0830</t>
  </si>
  <si>
    <t>wpływy z usług uzyskiwane przez szkoły zawodowe</t>
  </si>
  <si>
    <t>wpływy z usług uzyskiwane przez licea</t>
  </si>
  <si>
    <t>wpływy z róznych opłat uzyskiwanych przez licea</t>
  </si>
  <si>
    <t xml:space="preserve">darowizny </t>
  </si>
  <si>
    <t>5. Dochody z realizacji zadań z zakresu adm.</t>
  </si>
  <si>
    <t>852 - 85201 § 0960</t>
  </si>
  <si>
    <t>852 - 85201 § 2400</t>
  </si>
  <si>
    <t>wpłata do budzetu</t>
  </si>
  <si>
    <t>852 - 85202 § 0830</t>
  </si>
  <si>
    <t>852 - 85202 § 0970</t>
  </si>
  <si>
    <t>wpływy z usług</t>
  </si>
  <si>
    <t>wpływy z różne dochodów</t>
  </si>
  <si>
    <t>900 - 90095 § 0970</t>
  </si>
  <si>
    <t>odszkodowania wynik.z polisy ubezp.majątku</t>
  </si>
  <si>
    <t>854 - 85417 § 0830</t>
  </si>
  <si>
    <t>wpływy z usług  - schronisko młodzieżowe</t>
  </si>
  <si>
    <t>921 - 92110  § 2120</t>
  </si>
  <si>
    <t>921 - 92110  § 6420</t>
  </si>
  <si>
    <t>921 - 92116  § 6420</t>
  </si>
  <si>
    <t>biblioteki</t>
  </si>
  <si>
    <t>BWA - zadania inwestycyjne</t>
  </si>
  <si>
    <t>BWA - zadania bieżące</t>
  </si>
  <si>
    <t>801 - 80120  § 0830</t>
  </si>
  <si>
    <t>801 - 80120  § 0960</t>
  </si>
  <si>
    <t>do Uchwały  Nr  X/150/07</t>
  </si>
  <si>
    <t>z dnia  20 czerwca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</si>
</sst>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/>
    </xf>
    <xf numFmtId="4" fontId="6" fillId="2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/>
    </xf>
    <xf numFmtId="4" fontId="6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120" zoomScaleNormal="120" workbookViewId="0" topLeftCell="A1">
      <selection activeCell="A5" sqref="A5:F6"/>
    </sheetView>
  </sheetViews>
  <sheetFormatPr defaultColWidth="9.140625" defaultRowHeight="12.75"/>
  <cols>
    <col min="1" max="1" width="16.7109375" style="7" customWidth="1"/>
    <col min="2" max="2" width="42.28125" style="7" customWidth="1"/>
    <col min="3" max="3" width="14.140625" style="7" customWidth="1"/>
    <col min="4" max="4" width="12.140625" style="7" customWidth="1"/>
    <col min="5" max="5" width="15.00390625" style="7" customWidth="1"/>
    <col min="6" max="6" width="6.00390625" style="7" customWidth="1"/>
    <col min="7" max="16384" width="9.140625" style="7" customWidth="1"/>
  </cols>
  <sheetData>
    <row r="1" spans="2:5" ht="15.75" customHeight="1">
      <c r="B1" s="39"/>
      <c r="C1" s="39"/>
      <c r="D1" s="39" t="s">
        <v>0</v>
      </c>
      <c r="E1" s="39"/>
    </row>
    <row r="2" spans="2:5" ht="15" customHeight="1">
      <c r="B2" s="39"/>
      <c r="C2" s="39"/>
      <c r="D2" s="39" t="s">
        <v>77</v>
      </c>
      <c r="E2" s="39"/>
    </row>
    <row r="3" spans="2:5" ht="15" customHeight="1">
      <c r="B3" s="39"/>
      <c r="C3" s="39"/>
      <c r="D3" s="39" t="s">
        <v>11</v>
      </c>
      <c r="E3" s="39"/>
    </row>
    <row r="4" spans="2:5" ht="15" customHeight="1">
      <c r="B4" s="39"/>
      <c r="C4" s="39"/>
      <c r="D4" s="39" t="s">
        <v>78</v>
      </c>
      <c r="E4" s="39"/>
    </row>
    <row r="5" spans="1:6" ht="15.75" customHeight="1">
      <c r="A5" s="42" t="s">
        <v>12</v>
      </c>
      <c r="B5" s="42"/>
      <c r="C5" s="42"/>
      <c r="D5" s="42"/>
      <c r="E5" s="42"/>
      <c r="F5" s="42"/>
    </row>
    <row r="6" spans="1:6" ht="27" customHeight="1">
      <c r="A6" s="42"/>
      <c r="B6" s="42"/>
      <c r="C6" s="42"/>
      <c r="D6" s="42"/>
      <c r="E6" s="42"/>
      <c r="F6" s="42"/>
    </row>
    <row r="7" spans="1:5" ht="15" customHeight="1">
      <c r="A7" s="37" t="s">
        <v>1</v>
      </c>
      <c r="B7" s="37" t="s">
        <v>2</v>
      </c>
      <c r="C7" s="37" t="s">
        <v>3</v>
      </c>
      <c r="D7" s="37" t="s">
        <v>4</v>
      </c>
      <c r="E7" s="37" t="s">
        <v>5</v>
      </c>
    </row>
    <row r="8" spans="1:5" ht="16.5" customHeight="1">
      <c r="A8" s="38"/>
      <c r="B8" s="38"/>
      <c r="C8" s="38"/>
      <c r="D8" s="38"/>
      <c r="E8" s="38"/>
    </row>
    <row r="9" spans="1:5" ht="11.2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</row>
    <row r="10" spans="1:5" ht="31.5" customHeight="1">
      <c r="A10" s="1" t="s">
        <v>6</v>
      </c>
      <c r="B10" s="2" t="s">
        <v>7</v>
      </c>
      <c r="C10" s="30">
        <v>234653912.25</v>
      </c>
      <c r="D10" s="30">
        <f>D12+D32</f>
        <v>2098405</v>
      </c>
      <c r="E10" s="30">
        <f>C10+D10</f>
        <v>236752317.25</v>
      </c>
    </row>
    <row r="11" spans="1:5" ht="24.75" customHeight="1">
      <c r="A11" s="41" t="s">
        <v>8</v>
      </c>
      <c r="B11" s="41"/>
      <c r="C11" s="41"/>
      <c r="D11" s="41"/>
      <c r="E11" s="41"/>
    </row>
    <row r="12" spans="1:5" ht="14.25" customHeight="1">
      <c r="A12" s="1"/>
      <c r="B12" s="2" t="s">
        <v>13</v>
      </c>
      <c r="C12" s="30">
        <v>156940803.25</v>
      </c>
      <c r="D12" s="30">
        <f>D13</f>
        <v>215840</v>
      </c>
      <c r="E12" s="30">
        <f>C12+D12</f>
        <v>157156643.25</v>
      </c>
    </row>
    <row r="13" spans="1:5" ht="14.25" customHeight="1">
      <c r="A13" s="16"/>
      <c r="B13" s="8" t="s">
        <v>14</v>
      </c>
      <c r="C13" s="31">
        <v>99291996</v>
      </c>
      <c r="D13" s="32">
        <f>D15+D19+D21+D29</f>
        <v>215840</v>
      </c>
      <c r="E13" s="31">
        <f>C13+D13</f>
        <v>99507836</v>
      </c>
    </row>
    <row r="14" spans="1:5" s="18" customFormat="1" ht="13.5" customHeight="1">
      <c r="A14" s="13"/>
      <c r="B14" s="14"/>
      <c r="C14" s="22"/>
      <c r="D14" s="23"/>
      <c r="E14" s="22"/>
    </row>
    <row r="15" spans="1:5" s="18" customFormat="1" ht="13.5" customHeight="1">
      <c r="A15" s="17"/>
      <c r="B15" s="8" t="s">
        <v>15</v>
      </c>
      <c r="C15" s="31">
        <v>10992075</v>
      </c>
      <c r="D15" s="32">
        <f>SUM(D16:D17)</f>
        <v>16035</v>
      </c>
      <c r="E15" s="31">
        <f>C15+D15</f>
        <v>11008110</v>
      </c>
    </row>
    <row r="16" spans="1:5" s="18" customFormat="1" ht="13.5" customHeight="1">
      <c r="A16" s="13" t="s">
        <v>44</v>
      </c>
      <c r="B16" s="14" t="s">
        <v>45</v>
      </c>
      <c r="C16" s="22">
        <v>12000</v>
      </c>
      <c r="D16" s="23">
        <v>13600</v>
      </c>
      <c r="E16" s="22">
        <f>C16+D16</f>
        <v>25600</v>
      </c>
    </row>
    <row r="17" spans="1:5" s="21" customFormat="1" ht="13.5" customHeight="1">
      <c r="A17" s="19" t="s">
        <v>65</v>
      </c>
      <c r="B17" s="20" t="s">
        <v>66</v>
      </c>
      <c r="C17" s="29">
        <v>8240</v>
      </c>
      <c r="D17" s="36">
        <v>2435</v>
      </c>
      <c r="E17" s="29">
        <f>C17+D17</f>
        <v>10675</v>
      </c>
    </row>
    <row r="18" spans="1:5" s="21" customFormat="1" ht="13.5" customHeight="1">
      <c r="A18" s="19"/>
      <c r="B18" s="20"/>
      <c r="C18" s="22"/>
      <c r="D18" s="24"/>
      <c r="E18" s="22"/>
    </row>
    <row r="19" spans="1:5" ht="14.25" customHeight="1">
      <c r="A19" s="5" t="s">
        <v>37</v>
      </c>
      <c r="B19" s="28" t="s">
        <v>36</v>
      </c>
      <c r="C19" s="31">
        <v>350000</v>
      </c>
      <c r="D19" s="33">
        <v>150000</v>
      </c>
      <c r="E19" s="31">
        <f>C19+D19</f>
        <v>500000</v>
      </c>
    </row>
    <row r="20" spans="1:5" s="21" customFormat="1" ht="13.5" customHeight="1">
      <c r="A20" s="19"/>
      <c r="B20" s="20"/>
      <c r="C20" s="22"/>
      <c r="D20" s="24"/>
      <c r="E20" s="22"/>
    </row>
    <row r="21" spans="1:5" s="18" customFormat="1" ht="13.5" customHeight="1">
      <c r="A21" s="17"/>
      <c r="B21" s="8" t="s">
        <v>16</v>
      </c>
      <c r="C21" s="31">
        <v>7054345</v>
      </c>
      <c r="D21" s="32">
        <f>SUM(D22:D27)</f>
        <v>30990</v>
      </c>
      <c r="E21" s="31">
        <f aca="true" t="shared" si="0" ref="E21:E27">C21+D21</f>
        <v>7085335</v>
      </c>
    </row>
    <row r="22" spans="1:5" s="18" customFormat="1" ht="13.5" customHeight="1">
      <c r="A22" s="13" t="s">
        <v>49</v>
      </c>
      <c r="B22" s="14" t="s">
        <v>22</v>
      </c>
      <c r="C22" s="22">
        <v>0</v>
      </c>
      <c r="D22" s="23">
        <f>360+1000+500+500+1000</f>
        <v>3360</v>
      </c>
      <c r="E22" s="22">
        <f t="shared" si="0"/>
        <v>3360</v>
      </c>
    </row>
    <row r="23" spans="1:5" s="18" customFormat="1" ht="13.5" customHeight="1">
      <c r="A23" s="13" t="s">
        <v>17</v>
      </c>
      <c r="B23" s="14" t="s">
        <v>18</v>
      </c>
      <c r="C23" s="22">
        <v>130130</v>
      </c>
      <c r="D23" s="23">
        <f>600+5000-5020</f>
        <v>580</v>
      </c>
      <c r="E23" s="22">
        <f t="shared" si="0"/>
        <v>130710</v>
      </c>
    </row>
    <row r="24" spans="1:5" s="18" customFormat="1" ht="13.5" customHeight="1">
      <c r="A24" s="13" t="s">
        <v>19</v>
      </c>
      <c r="B24" s="14" t="s">
        <v>20</v>
      </c>
      <c r="C24" s="22">
        <v>8500</v>
      </c>
      <c r="D24" s="23">
        <v>2000</v>
      </c>
      <c r="E24" s="22">
        <f t="shared" si="0"/>
        <v>10500</v>
      </c>
    </row>
    <row r="25" spans="1:5" s="18" customFormat="1" ht="13.5" customHeight="1">
      <c r="A25" s="13" t="s">
        <v>21</v>
      </c>
      <c r="B25" s="14" t="s">
        <v>22</v>
      </c>
      <c r="C25" s="22">
        <v>31320</v>
      </c>
      <c r="D25" s="23">
        <v>5020</v>
      </c>
      <c r="E25" s="22">
        <f t="shared" si="0"/>
        <v>36340</v>
      </c>
    </row>
    <row r="26" spans="1:5" s="18" customFormat="1" ht="13.5" customHeight="1">
      <c r="A26" s="13" t="s">
        <v>50</v>
      </c>
      <c r="B26" s="14" t="s">
        <v>18</v>
      </c>
      <c r="C26" s="22">
        <v>126212</v>
      </c>
      <c r="D26" s="23">
        <v>19940</v>
      </c>
      <c r="E26" s="22">
        <f t="shared" si="0"/>
        <v>146152</v>
      </c>
    </row>
    <row r="27" spans="1:5" s="18" customFormat="1" ht="13.5" customHeight="1">
      <c r="A27" s="13" t="s">
        <v>23</v>
      </c>
      <c r="B27" s="14" t="s">
        <v>22</v>
      </c>
      <c r="C27" s="22">
        <v>32010</v>
      </c>
      <c r="D27" s="23">
        <v>90</v>
      </c>
      <c r="E27" s="22">
        <f t="shared" si="0"/>
        <v>32100</v>
      </c>
    </row>
    <row r="28" spans="1:5" s="18" customFormat="1" ht="13.5" customHeight="1">
      <c r="A28" s="13"/>
      <c r="B28" s="14"/>
      <c r="C28" s="22"/>
      <c r="D28" s="23"/>
      <c r="E28" s="22"/>
    </row>
    <row r="29" spans="1:5" s="18" customFormat="1" ht="13.5" customHeight="1">
      <c r="A29" s="17"/>
      <c r="B29" s="8" t="s">
        <v>38</v>
      </c>
      <c r="C29" s="31">
        <v>15760</v>
      </c>
      <c r="D29" s="32">
        <f>SUM(D30:D30)</f>
        <v>18815</v>
      </c>
      <c r="E29" s="31">
        <f>C29+D29</f>
        <v>34575</v>
      </c>
    </row>
    <row r="30" spans="1:5" s="18" customFormat="1" ht="13.5" customHeight="1">
      <c r="A30" s="13" t="s">
        <v>39</v>
      </c>
      <c r="B30" s="14" t="s">
        <v>40</v>
      </c>
      <c r="C30" s="22">
        <v>1185</v>
      </c>
      <c r="D30" s="23">
        <v>18815</v>
      </c>
      <c r="E30" s="22">
        <f>C30+D30</f>
        <v>20000</v>
      </c>
    </row>
    <row r="31" spans="1:5" ht="21.75" customHeight="1">
      <c r="A31" s="40" t="s">
        <v>9</v>
      </c>
      <c r="B31" s="40"/>
      <c r="C31" s="40"/>
      <c r="D31" s="40"/>
      <c r="E31" s="40"/>
    </row>
    <row r="32" spans="1:5" ht="14.25" customHeight="1">
      <c r="A32" s="1"/>
      <c r="B32" s="2" t="s">
        <v>25</v>
      </c>
      <c r="C32" s="30">
        <v>77713109</v>
      </c>
      <c r="D32" s="30">
        <f>D33+D56+D68+D53</f>
        <v>1882565</v>
      </c>
      <c r="E32" s="30">
        <f>SUM(C32:D32)</f>
        <v>79595674</v>
      </c>
    </row>
    <row r="33" spans="1:5" ht="14.25" customHeight="1">
      <c r="A33" s="16"/>
      <c r="B33" s="8" t="s">
        <v>26</v>
      </c>
      <c r="C33" s="31">
        <v>16987371</v>
      </c>
      <c r="D33" s="32">
        <f>D35+D48</f>
        <v>241525</v>
      </c>
      <c r="E33" s="31">
        <f>C33+D33</f>
        <v>17228896</v>
      </c>
    </row>
    <row r="34" spans="1:5" s="18" customFormat="1" ht="13.5" customHeight="1">
      <c r="A34" s="13"/>
      <c r="B34" s="14"/>
      <c r="C34" s="22"/>
      <c r="D34" s="23"/>
      <c r="E34" s="22"/>
    </row>
    <row r="35" spans="1:5" s="18" customFormat="1" ht="13.5" customHeight="1">
      <c r="A35" s="17"/>
      <c r="B35" s="8" t="s">
        <v>16</v>
      </c>
      <c r="C35" s="31">
        <v>2658129</v>
      </c>
      <c r="D35" s="32">
        <f>SUM(D36:D46)</f>
        <v>113755</v>
      </c>
      <c r="E35" s="31">
        <f aca="true" t="shared" si="1" ref="E35:E45">C35+D35</f>
        <v>2771884</v>
      </c>
    </row>
    <row r="36" spans="1:5" s="18" customFormat="1" ht="13.5" customHeight="1">
      <c r="A36" s="13" t="s">
        <v>49</v>
      </c>
      <c r="B36" s="14" t="s">
        <v>22</v>
      </c>
      <c r="C36" s="22">
        <v>0</v>
      </c>
      <c r="D36" s="23">
        <f>500+500</f>
        <v>1000</v>
      </c>
      <c r="E36" s="22">
        <f t="shared" si="1"/>
        <v>1000</v>
      </c>
    </row>
    <row r="37" spans="1:5" s="18" customFormat="1" ht="13.5" customHeight="1">
      <c r="A37" s="13" t="s">
        <v>51</v>
      </c>
      <c r="B37" s="14" t="s">
        <v>55</v>
      </c>
      <c r="C37" s="22">
        <v>1360</v>
      </c>
      <c r="D37" s="23">
        <v>500</v>
      </c>
      <c r="E37" s="22">
        <f t="shared" si="1"/>
        <v>1860</v>
      </c>
    </row>
    <row r="38" spans="1:5" s="18" customFormat="1" ht="13.5" customHeight="1">
      <c r="A38" s="13" t="s">
        <v>75</v>
      </c>
      <c r="B38" s="14" t="s">
        <v>54</v>
      </c>
      <c r="C38" s="22">
        <v>8930</v>
      </c>
      <c r="D38" s="23">
        <v>-2200</v>
      </c>
      <c r="E38" s="22">
        <f t="shared" si="1"/>
        <v>6730</v>
      </c>
    </row>
    <row r="39" spans="1:5" s="18" customFormat="1" ht="13.5" customHeight="1">
      <c r="A39" s="13" t="s">
        <v>76</v>
      </c>
      <c r="B39" s="14" t="s">
        <v>56</v>
      </c>
      <c r="C39" s="22">
        <v>500</v>
      </c>
      <c r="D39" s="23">
        <v>2200</v>
      </c>
      <c r="E39" s="22">
        <f t="shared" si="1"/>
        <v>2700</v>
      </c>
    </row>
    <row r="40" spans="1:5" s="18" customFormat="1" ht="13.5" customHeight="1">
      <c r="A40" s="13" t="s">
        <v>27</v>
      </c>
      <c r="B40" s="14" t="s">
        <v>18</v>
      </c>
      <c r="C40" s="22">
        <v>245761</v>
      </c>
      <c r="D40" s="23">
        <v>1500</v>
      </c>
      <c r="E40" s="22">
        <f t="shared" si="1"/>
        <v>247261</v>
      </c>
    </row>
    <row r="41" spans="1:5" s="18" customFormat="1" ht="13.5" customHeight="1">
      <c r="A41" s="13" t="s">
        <v>52</v>
      </c>
      <c r="B41" s="14" t="s">
        <v>53</v>
      </c>
      <c r="C41" s="22">
        <v>5500</v>
      </c>
      <c r="D41" s="23">
        <v>8000</v>
      </c>
      <c r="E41" s="22">
        <f t="shared" si="1"/>
        <v>13500</v>
      </c>
    </row>
    <row r="42" spans="1:5" s="18" customFormat="1" ht="13.5" customHeight="1">
      <c r="A42" s="13" t="s">
        <v>58</v>
      </c>
      <c r="B42" s="14" t="s">
        <v>56</v>
      </c>
      <c r="C42" s="22">
        <v>0</v>
      </c>
      <c r="D42" s="23">
        <v>4000</v>
      </c>
      <c r="E42" s="22">
        <f>C42+D42</f>
        <v>4000</v>
      </c>
    </row>
    <row r="43" spans="1:5" s="18" customFormat="1" ht="13.5" customHeight="1">
      <c r="A43" s="13" t="s">
        <v>59</v>
      </c>
      <c r="B43" s="14" t="s">
        <v>60</v>
      </c>
      <c r="C43" s="22">
        <v>0</v>
      </c>
      <c r="D43" s="23">
        <v>4755</v>
      </c>
      <c r="E43" s="22">
        <f>C43+D43</f>
        <v>4755</v>
      </c>
    </row>
    <row r="44" spans="1:5" s="18" customFormat="1" ht="13.5" customHeight="1">
      <c r="A44" s="13" t="s">
        <v>61</v>
      </c>
      <c r="B44" s="14" t="s">
        <v>63</v>
      </c>
      <c r="C44" s="22">
        <v>1366300</v>
      </c>
      <c r="D44" s="23">
        <v>60000</v>
      </c>
      <c r="E44" s="22">
        <f t="shared" si="1"/>
        <v>1426300</v>
      </c>
    </row>
    <row r="45" spans="1:5" s="18" customFormat="1" ht="13.5" customHeight="1">
      <c r="A45" s="13" t="s">
        <v>62</v>
      </c>
      <c r="B45" s="14" t="s">
        <v>64</v>
      </c>
      <c r="C45" s="22">
        <v>9550</v>
      </c>
      <c r="D45" s="23">
        <v>35000</v>
      </c>
      <c r="E45" s="22">
        <f t="shared" si="1"/>
        <v>44550</v>
      </c>
    </row>
    <row r="46" spans="1:5" s="18" customFormat="1" ht="13.5" customHeight="1">
      <c r="A46" s="13" t="s">
        <v>67</v>
      </c>
      <c r="B46" s="14" t="s">
        <v>68</v>
      </c>
      <c r="C46" s="22">
        <v>1000</v>
      </c>
      <c r="D46" s="23">
        <v>-1000</v>
      </c>
      <c r="E46" s="22">
        <f>C46+D46</f>
        <v>0</v>
      </c>
    </row>
    <row r="47" spans="1:5" s="18" customFormat="1" ht="13.5" customHeight="1">
      <c r="A47" s="13"/>
      <c r="B47" s="14"/>
      <c r="C47" s="22"/>
      <c r="D47" s="23"/>
      <c r="E47" s="22"/>
    </row>
    <row r="48" spans="1:5" s="18" customFormat="1" ht="13.5" customHeight="1">
      <c r="A48" s="17"/>
      <c r="B48" s="8" t="s">
        <v>57</v>
      </c>
      <c r="C48" s="31">
        <v>293300</v>
      </c>
      <c r="D48" s="32">
        <f>SUM(D49:D52)</f>
        <v>127770</v>
      </c>
      <c r="E48" s="31">
        <f>C48+D48</f>
        <v>421070</v>
      </c>
    </row>
    <row r="49" spans="1:5" s="18" customFormat="1" ht="13.5" customHeight="1">
      <c r="A49" s="13" t="s">
        <v>41</v>
      </c>
      <c r="B49" s="14" t="s">
        <v>40</v>
      </c>
      <c r="C49" s="22">
        <v>292250</v>
      </c>
      <c r="D49" s="23">
        <v>127750</v>
      </c>
      <c r="E49" s="22">
        <f>C49+D49</f>
        <v>420000</v>
      </c>
    </row>
    <row r="50" spans="1:5" s="18" customFormat="1" ht="13.5" customHeight="1">
      <c r="A50" s="13" t="s">
        <v>42</v>
      </c>
      <c r="B50" s="14" t="s">
        <v>40</v>
      </c>
      <c r="C50" s="22">
        <v>0</v>
      </c>
      <c r="D50" s="23">
        <v>10</v>
      </c>
      <c r="E50" s="22">
        <f>C50+D50</f>
        <v>10</v>
      </c>
    </row>
    <row r="51" spans="1:5" s="18" customFormat="1" ht="13.5" customHeight="1">
      <c r="A51" s="13" t="s">
        <v>43</v>
      </c>
      <c r="B51" s="14" t="s">
        <v>40</v>
      </c>
      <c r="C51" s="22">
        <v>0</v>
      </c>
      <c r="D51" s="23">
        <v>10</v>
      </c>
      <c r="E51" s="22">
        <f>C51+D51</f>
        <v>10</v>
      </c>
    </row>
    <row r="52" spans="1:5" s="18" customFormat="1" ht="13.5" customHeight="1">
      <c r="A52" s="13"/>
      <c r="B52" s="14"/>
      <c r="C52" s="22"/>
      <c r="D52" s="23"/>
      <c r="E52" s="22"/>
    </row>
    <row r="53" spans="1:5" ht="15.75" customHeight="1">
      <c r="A53" s="6"/>
      <c r="B53" s="8" t="s">
        <v>46</v>
      </c>
      <c r="C53" s="12">
        <v>38963479</v>
      </c>
      <c r="D53" s="34">
        <f>SUM(D54:D54)</f>
        <v>1500000</v>
      </c>
      <c r="E53" s="12">
        <f>C53+D53</f>
        <v>40463479</v>
      </c>
    </row>
    <row r="54" spans="1:5" ht="14.25" customHeight="1">
      <c r="A54" s="9" t="s">
        <v>47</v>
      </c>
      <c r="B54" s="10" t="s">
        <v>48</v>
      </c>
      <c r="C54" s="27">
        <v>0</v>
      </c>
      <c r="D54" s="26">
        <v>1500000</v>
      </c>
      <c r="E54" s="27">
        <f>C54+D54</f>
        <v>1500000</v>
      </c>
    </row>
    <row r="55" spans="1:5" s="18" customFormat="1" ht="13.5" customHeight="1">
      <c r="A55" s="13"/>
      <c r="B55" s="14"/>
      <c r="C55" s="22"/>
      <c r="D55" s="23"/>
      <c r="E55" s="22"/>
    </row>
    <row r="56" spans="1:5" ht="15.75" customHeight="1">
      <c r="A56" s="6"/>
      <c r="B56" s="8" t="s">
        <v>28</v>
      </c>
      <c r="C56" s="31">
        <v>9608502</v>
      </c>
      <c r="D56" s="32">
        <f>D58+D61</f>
        <v>141042</v>
      </c>
      <c r="E56" s="31">
        <f>C56+D56</f>
        <v>9749544</v>
      </c>
    </row>
    <row r="57" spans="1:5" ht="14.25" customHeight="1">
      <c r="A57" s="9"/>
      <c r="B57" s="10"/>
      <c r="C57" s="31"/>
      <c r="D57" s="35"/>
      <c r="E57" s="31"/>
    </row>
    <row r="58" spans="1:5" ht="14.25" customHeight="1">
      <c r="A58" s="3"/>
      <c r="B58" s="4" t="s">
        <v>10</v>
      </c>
      <c r="C58" s="31">
        <v>5968226</v>
      </c>
      <c r="D58" s="33">
        <f>SUM(D59:D60)</f>
        <v>3840</v>
      </c>
      <c r="E58" s="31">
        <f>C58+D58</f>
        <v>5972066</v>
      </c>
    </row>
    <row r="59" spans="1:5" ht="14.25" customHeight="1">
      <c r="A59" s="5" t="s">
        <v>29</v>
      </c>
      <c r="B59" s="10" t="s">
        <v>30</v>
      </c>
      <c r="C59" s="22">
        <v>25000</v>
      </c>
      <c r="D59" s="24">
        <v>3840</v>
      </c>
      <c r="E59" s="22">
        <f>C59+D59</f>
        <v>28840</v>
      </c>
    </row>
    <row r="60" spans="1:5" ht="14.25" customHeight="1">
      <c r="A60" s="9"/>
      <c r="B60" s="10"/>
      <c r="C60" s="22"/>
      <c r="D60" s="25"/>
      <c r="E60" s="22"/>
    </row>
    <row r="61" spans="1:5" ht="16.5" customHeight="1">
      <c r="A61" s="6"/>
      <c r="B61" s="11" t="s">
        <v>24</v>
      </c>
      <c r="C61" s="31">
        <v>2296334</v>
      </c>
      <c r="D61" s="32">
        <f>SUM(D62:D66)</f>
        <v>137202</v>
      </c>
      <c r="E61" s="31">
        <f aca="true" t="shared" si="2" ref="E61:E66">C61+D61</f>
        <v>2433536</v>
      </c>
    </row>
    <row r="62" spans="1:5" ht="14.25" customHeight="1">
      <c r="A62" s="9" t="s">
        <v>31</v>
      </c>
      <c r="B62" s="10" t="s">
        <v>32</v>
      </c>
      <c r="C62" s="27">
        <v>655614</v>
      </c>
      <c r="D62" s="26">
        <v>1</v>
      </c>
      <c r="E62" s="27">
        <f t="shared" si="2"/>
        <v>655615</v>
      </c>
    </row>
    <row r="63" spans="1:5" ht="14.25" customHeight="1">
      <c r="A63" s="9" t="s">
        <v>33</v>
      </c>
      <c r="B63" s="10" t="s">
        <v>32</v>
      </c>
      <c r="C63" s="27">
        <v>3131</v>
      </c>
      <c r="D63" s="26">
        <v>1</v>
      </c>
      <c r="E63" s="27">
        <f t="shared" si="2"/>
        <v>3132</v>
      </c>
    </row>
    <row r="64" spans="1:5" ht="14.25" customHeight="1">
      <c r="A64" s="9" t="s">
        <v>69</v>
      </c>
      <c r="B64" s="10" t="s">
        <v>74</v>
      </c>
      <c r="C64" s="27">
        <v>0</v>
      </c>
      <c r="D64" s="26">
        <v>30000</v>
      </c>
      <c r="E64" s="27">
        <f t="shared" si="2"/>
        <v>30000</v>
      </c>
    </row>
    <row r="65" spans="1:5" ht="14.25" customHeight="1">
      <c r="A65" s="9" t="s">
        <v>70</v>
      </c>
      <c r="B65" s="10" t="s">
        <v>73</v>
      </c>
      <c r="C65" s="27">
        <v>0</v>
      </c>
      <c r="D65" s="26">
        <v>4000</v>
      </c>
      <c r="E65" s="27">
        <f t="shared" si="2"/>
        <v>4000</v>
      </c>
    </row>
    <row r="66" spans="1:5" ht="14.25" customHeight="1">
      <c r="A66" s="9" t="s">
        <v>71</v>
      </c>
      <c r="B66" s="10" t="s">
        <v>72</v>
      </c>
      <c r="C66" s="27">
        <v>0</v>
      </c>
      <c r="D66" s="26">
        <v>103200</v>
      </c>
      <c r="E66" s="27">
        <f t="shared" si="2"/>
        <v>103200</v>
      </c>
    </row>
    <row r="67" spans="1:5" ht="14.25" customHeight="1">
      <c r="A67" s="9"/>
      <c r="B67" s="10"/>
      <c r="C67" s="27"/>
      <c r="D67" s="26"/>
      <c r="E67" s="27"/>
    </row>
    <row r="68" spans="1:5" ht="15.75" customHeight="1">
      <c r="A68" s="6"/>
      <c r="B68" s="8" t="s">
        <v>34</v>
      </c>
      <c r="C68" s="31">
        <v>12153757</v>
      </c>
      <c r="D68" s="32">
        <f>SUM(D69:D69)</f>
        <v>-2</v>
      </c>
      <c r="E68" s="31">
        <f>C68+D68</f>
        <v>12153755</v>
      </c>
    </row>
    <row r="69" spans="1:5" ht="14.25" customHeight="1">
      <c r="A69" s="9" t="s">
        <v>35</v>
      </c>
      <c r="B69" s="10" t="s">
        <v>32</v>
      </c>
      <c r="C69" s="22">
        <v>1396386</v>
      </c>
      <c r="D69" s="23">
        <v>-2</v>
      </c>
      <c r="E69" s="22">
        <f>C69+D69</f>
        <v>1396384</v>
      </c>
    </row>
  </sheetData>
  <mergeCells count="16">
    <mergeCell ref="A31:E31"/>
    <mergeCell ref="A11:E11"/>
    <mergeCell ref="B3:C3"/>
    <mergeCell ref="D3:E3"/>
    <mergeCell ref="A5:F6"/>
    <mergeCell ref="A7:A8"/>
    <mergeCell ref="B7:B8"/>
    <mergeCell ref="B1:C1"/>
    <mergeCell ref="D1:E1"/>
    <mergeCell ref="B2:C2"/>
    <mergeCell ref="D2:E2"/>
    <mergeCell ref="C7:C8"/>
    <mergeCell ref="D7:D8"/>
    <mergeCell ref="E7:E8"/>
    <mergeCell ref="B4:C4"/>
    <mergeCell ref="D4:E4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4-0254</dc:creator>
  <cp:keywords/>
  <dc:description/>
  <cp:lastModifiedBy>4-0254</cp:lastModifiedBy>
  <cp:lastPrinted>2007-06-21T06:25:35Z</cp:lastPrinted>
  <dcterms:created xsi:type="dcterms:W3CDTF">2005-11-07T06:45:49Z</dcterms:created>
  <dcterms:modified xsi:type="dcterms:W3CDTF">2007-06-21T10:20:11Z</dcterms:modified>
  <cp:category/>
  <cp:version/>
  <cp:contentType/>
  <cp:contentStatus/>
</cp:coreProperties>
</file>