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<sst xmlns="http://schemas.openxmlformats.org/spreadsheetml/2006/main" count="56" uniqueCount="42">
  <si>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</si>
  <si>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</si>
  <si>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</si>
  <si>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</si>
  <si>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</si>
  <si>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</si>
  <si>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</si>
  <si>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 xml:space="preserve">Zaciągnięte pożyczki,  </t>
  </si>
  <si>
    <t>Rady Miasta w Piotrkowie Tryb.</t>
  </si>
  <si>
    <t xml:space="preserve">PROGNOZA DŁUGU MIASTA PIOTRKOWA TRYBUNALSKIEGO NA 2004 ROK </t>
  </si>
  <si>
    <t>TREŚĆ</t>
  </si>
  <si>
    <t>Załącznik nr 8</t>
  </si>
  <si>
    <t>i kredyty na 2005 r.</t>
  </si>
  <si>
    <t>Spłaty w 2005 r.</t>
  </si>
  <si>
    <t>Do spłacenia po 2005 r.</t>
  </si>
  <si>
    <t>do Uchwały Nr XXXI/458/04</t>
  </si>
  <si>
    <t>z dnia 29 grudnia 2004 r.</t>
  </si>
  <si>
    <t>i kredyty przed 2005 r.</t>
  </si>
  <si>
    <t>i kredytów przed 2005 r.</t>
  </si>
  <si>
    <t>zmiana na 1.06.2005 r.</t>
  </si>
  <si>
    <t>Saldo rat kapitałowych pożyczek</t>
  </si>
  <si>
    <t>RAZEM</t>
  </si>
  <si>
    <t xml:space="preserve">Uchwała z 26.01.2005 r. </t>
  </si>
  <si>
    <t xml:space="preserve">zmiana z  27.04.2005 r. </t>
  </si>
  <si>
    <t>zwiększenie o umorzenie</t>
  </si>
  <si>
    <t>zmiana w spłatach</t>
  </si>
  <si>
    <t>rezygnacja z pożyczki</t>
  </si>
  <si>
    <t>pomyłka zmn.o umorz.</t>
  </si>
  <si>
    <t>zmiana na 29.06.2005 r.</t>
  </si>
  <si>
    <t>raty kapitałowe - § 992</t>
  </si>
  <si>
    <t xml:space="preserve">PROGNOZA DŁUGU MIASTA PIOTRKOWA TRYBUNALSKIEGO NA 2007 ROK </t>
  </si>
  <si>
    <t>Spłaty w 2007 r.</t>
  </si>
  <si>
    <t>Do spłacenia po 2007 r.</t>
  </si>
  <si>
    <t>Zaciągnięte pożyczki,   kredyty przed 2006 r.</t>
  </si>
  <si>
    <t>Zaciągnięte pożyczki,   kredyty w 2006 r.</t>
  </si>
  <si>
    <t>Umorzenia przed 2007 r.</t>
  </si>
  <si>
    <t>Planowane pożyczki  i kredyty na 2007 r. - § 952</t>
  </si>
  <si>
    <t>Spłata pożyczek                   i kredytów przed 2007 r.</t>
  </si>
  <si>
    <t>Umorzenia w 2007 r.</t>
  </si>
  <si>
    <t>Załącznik nr 6</t>
  </si>
  <si>
    <t>do Uchwały Nr VII/87/07</t>
  </si>
  <si>
    <t>z dnia    28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</si>
</sst>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="120" zoomScaleNormal="120" workbookViewId="0" topLeftCell="C2">
      <selection activeCell="M2" sqref="M1:M16384"/>
    </sheetView>
  </sheetViews>
  <sheetFormatPr defaultColWidth="9.00390625" defaultRowHeight="12.75"/>
  <cols>
    <col min="1" max="1" width="18.125" style="0" customWidth="1"/>
    <col min="2" max="2" width="15.25390625" style="0" customWidth="1"/>
    <col min="3" max="3" width="15.875" style="0" customWidth="1"/>
    <col min="4" max="4" width="14.00390625" style="0" customWidth="1"/>
    <col min="5" max="5" width="12.625" style="0" customWidth="1"/>
    <col min="6" max="6" width="11.00390625" style="0" customWidth="1"/>
    <col min="7" max="7" width="17.875" style="0" customWidth="1"/>
    <col min="8" max="8" width="11.00390625" style="0" customWidth="1"/>
    <col min="9" max="9" width="10.125" style="0" customWidth="1"/>
    <col min="10" max="10" width="12.00390625" style="0" customWidth="1"/>
    <col min="11" max="11" width="10.375" style="0" customWidth="1"/>
  </cols>
  <sheetData>
    <row r="2" spans="9:10" ht="12.75">
      <c r="I2" s="9" t="s">
        <v>39</v>
      </c>
      <c r="J2" s="10"/>
    </row>
    <row r="3" spans="9:10" ht="12.75">
      <c r="I3" s="9" t="s">
        <v>40</v>
      </c>
      <c r="J3" s="9"/>
    </row>
    <row r="4" spans="9:10" ht="12.75">
      <c r="I4" s="10" t="s">
        <v>8</v>
      </c>
      <c r="J4" s="10"/>
    </row>
    <row r="5" spans="9:10" ht="12.75">
      <c r="I5" s="9" t="s">
        <v>41</v>
      </c>
      <c r="J5" s="10"/>
    </row>
    <row r="6" spans="8:9" ht="12.75">
      <c r="H6" s="9"/>
      <c r="I6" s="9"/>
    </row>
    <row r="7" spans="1:10" ht="30" customHeight="1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</row>
    <row r="8" ht="37.5" customHeight="1"/>
    <row r="9" spans="1:11" s="2" customFormat="1" ht="26.25" customHeight="1">
      <c r="A9" s="15" t="s">
        <v>10</v>
      </c>
      <c r="B9" s="15" t="s">
        <v>33</v>
      </c>
      <c r="C9" s="15" t="s">
        <v>34</v>
      </c>
      <c r="D9" s="15" t="s">
        <v>37</v>
      </c>
      <c r="E9" s="15" t="s">
        <v>35</v>
      </c>
      <c r="F9" s="15" t="s">
        <v>38</v>
      </c>
      <c r="G9" s="15" t="s">
        <v>36</v>
      </c>
      <c r="H9" s="17" t="s">
        <v>31</v>
      </c>
      <c r="I9" s="17"/>
      <c r="J9" s="18" t="s">
        <v>32</v>
      </c>
      <c r="K9" s="19"/>
    </row>
    <row r="10" spans="1:11" s="2" customFormat="1" ht="38.25">
      <c r="A10" s="16"/>
      <c r="B10" s="16"/>
      <c r="C10" s="16"/>
      <c r="D10" s="16"/>
      <c r="E10" s="16"/>
      <c r="F10" s="16"/>
      <c r="G10" s="16"/>
      <c r="H10" s="3" t="s">
        <v>29</v>
      </c>
      <c r="I10" s="3" t="s">
        <v>3</v>
      </c>
      <c r="J10" s="4" t="s">
        <v>2</v>
      </c>
      <c r="K10" s="4" t="s">
        <v>3</v>
      </c>
    </row>
    <row r="11" spans="1:11" s="2" customFormat="1" ht="12.75">
      <c r="A11" s="3">
        <v>1</v>
      </c>
      <c r="B11" s="3">
        <v>2</v>
      </c>
      <c r="C11" s="3">
        <v>3</v>
      </c>
      <c r="D11" s="3">
        <v>4</v>
      </c>
      <c r="E11" s="3"/>
      <c r="F11" s="3"/>
      <c r="G11" s="3">
        <v>5</v>
      </c>
      <c r="H11" s="3">
        <v>6</v>
      </c>
      <c r="I11" s="3">
        <v>7</v>
      </c>
      <c r="J11" s="3">
        <v>8</v>
      </c>
      <c r="K11" s="3">
        <v>9</v>
      </c>
    </row>
    <row r="12" spans="1:11" s="6" customFormat="1" ht="35.25" customHeight="1">
      <c r="A12" s="3" t="s">
        <v>4</v>
      </c>
      <c r="B12" s="5">
        <f aca="true" t="shared" si="0" ref="B12:K12">SUM(B13:B14)</f>
        <v>94778638</v>
      </c>
      <c r="C12" s="5">
        <f>SUM(C13:C14)</f>
        <v>38828089</v>
      </c>
      <c r="D12" s="5">
        <f t="shared" si="0"/>
        <v>54518565</v>
      </c>
      <c r="E12" s="5">
        <f t="shared" si="0"/>
        <v>3938106</v>
      </c>
      <c r="F12" s="5">
        <f>SUM(F13:F14)</f>
        <v>91350</v>
      </c>
      <c r="G12" s="5">
        <f t="shared" si="0"/>
        <v>34018138</v>
      </c>
      <c r="H12" s="5">
        <f t="shared" si="0"/>
        <v>15273028</v>
      </c>
      <c r="I12" s="5">
        <f t="shared" si="0"/>
        <v>4130000</v>
      </c>
      <c r="J12" s="5">
        <f t="shared" si="0"/>
        <v>93803816</v>
      </c>
      <c r="K12" s="5">
        <f t="shared" si="0"/>
        <v>15753918</v>
      </c>
    </row>
    <row r="13" spans="1:11" s="6" customFormat="1" ht="18" customHeight="1">
      <c r="A13" s="7" t="s">
        <v>5</v>
      </c>
      <c r="B13" s="8">
        <v>83176757</v>
      </c>
      <c r="C13" s="8">
        <v>35462589</v>
      </c>
      <c r="D13" s="8">
        <v>48280190</v>
      </c>
      <c r="E13" s="8"/>
      <c r="F13" s="8"/>
      <c r="G13" s="8">
        <f>35596877-4959939+330000+1200000</f>
        <v>32166938</v>
      </c>
      <c r="H13" s="8">
        <v>12008375</v>
      </c>
      <c r="I13" s="8">
        <v>3536562</v>
      </c>
      <c r="J13" s="8">
        <f>B13+C13-D13+G13-H13</f>
        <v>90517719</v>
      </c>
      <c r="K13" s="8">
        <v>15589468</v>
      </c>
    </row>
    <row r="14" spans="1:11" s="6" customFormat="1" ht="18" customHeight="1">
      <c r="A14" s="7" t="s">
        <v>6</v>
      </c>
      <c r="B14" s="8">
        <v>11601881</v>
      </c>
      <c r="C14" s="8">
        <v>3365500</v>
      </c>
      <c r="D14" s="8">
        <v>6238375</v>
      </c>
      <c r="E14" s="8">
        <v>3938106</v>
      </c>
      <c r="F14" s="8">
        <v>91350</v>
      </c>
      <c r="G14" s="8">
        <f>1621200+230000</f>
        <v>1851200</v>
      </c>
      <c r="H14" s="8">
        <v>3264653</v>
      </c>
      <c r="I14" s="8">
        <v>593438</v>
      </c>
      <c r="J14" s="8">
        <f>B14+C14-D14-E14+G14-H14-F14</f>
        <v>3286097</v>
      </c>
      <c r="K14" s="8">
        <v>164450</v>
      </c>
    </row>
    <row r="15" spans="1:11" s="6" customFormat="1" ht="18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6" customFormat="1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6" customFormat="1" ht="18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6" customFormat="1" ht="18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6" customFormat="1" ht="18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6" customFormat="1" ht="18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6" customFormat="1" ht="18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6" customFormat="1" ht="18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6" customFormat="1" ht="18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6" customFormat="1" ht="18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6" customFormat="1" ht="18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6" customFormat="1" ht="18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6" customFormat="1" ht="18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6" customFormat="1" ht="18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6" customFormat="1" ht="18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ht="46.5" customHeight="1"/>
    <row r="31" spans="1:3" ht="12.75">
      <c r="A31" t="s">
        <v>20</v>
      </c>
      <c r="B31" s="11"/>
      <c r="C31" s="11"/>
    </row>
    <row r="32" spans="1:6" ht="12.75">
      <c r="A32" t="s">
        <v>22</v>
      </c>
      <c r="B32" s="11"/>
      <c r="C32" s="11"/>
      <c r="D32" s="11">
        <v>3904320</v>
      </c>
      <c r="E32" s="11"/>
      <c r="F32" s="11"/>
    </row>
    <row r="33" spans="1:6" ht="12.75">
      <c r="A33" t="s">
        <v>23</v>
      </c>
      <c r="B33" s="11" t="s">
        <v>24</v>
      </c>
      <c r="C33" s="11"/>
      <c r="D33" s="11">
        <v>150400</v>
      </c>
      <c r="E33" s="11"/>
      <c r="F33" s="11"/>
    </row>
    <row r="34" spans="1:6" ht="12.75">
      <c r="A34" t="s">
        <v>21</v>
      </c>
      <c r="B34" s="11"/>
      <c r="C34" s="11"/>
      <c r="D34" s="11">
        <f>SUM(D32:D33)</f>
        <v>4054720</v>
      </c>
      <c r="E34" s="11"/>
      <c r="F34" s="11"/>
    </row>
    <row r="35" spans="1:6" ht="12.75">
      <c r="A35" t="s">
        <v>19</v>
      </c>
      <c r="B35" s="11" t="s">
        <v>25</v>
      </c>
      <c r="C35" s="11"/>
      <c r="D35" s="11">
        <v>124690</v>
      </c>
      <c r="E35" s="11"/>
      <c r="F35" s="11"/>
    </row>
    <row r="36" spans="1:6" ht="12.75">
      <c r="A36" t="s">
        <v>19</v>
      </c>
      <c r="B36" s="11" t="s">
        <v>26</v>
      </c>
      <c r="C36" s="11"/>
      <c r="D36" s="11">
        <v>-60000</v>
      </c>
      <c r="E36" s="11"/>
      <c r="F36" s="11"/>
    </row>
    <row r="37" spans="1:6" ht="12.75">
      <c r="A37" t="s">
        <v>19</v>
      </c>
      <c r="B37" s="11" t="s">
        <v>27</v>
      </c>
      <c r="C37" s="11"/>
      <c r="D37" s="11">
        <v>0</v>
      </c>
      <c r="E37" s="11"/>
      <c r="F37" s="11"/>
    </row>
    <row r="38" spans="1:6" ht="12.75">
      <c r="A38" t="s">
        <v>28</v>
      </c>
      <c r="B38" s="11" t="s">
        <v>26</v>
      </c>
      <c r="C38" s="11"/>
      <c r="D38" s="11">
        <v>-62445</v>
      </c>
      <c r="E38" s="11"/>
      <c r="F38" s="11"/>
    </row>
    <row r="39" spans="1:6" ht="12.75">
      <c r="A39" t="s">
        <v>21</v>
      </c>
      <c r="B39" s="11"/>
      <c r="C39" s="11"/>
      <c r="D39" s="11">
        <f>SUM(D34:D38)</f>
        <v>4056965</v>
      </c>
      <c r="E39" s="11"/>
      <c r="F39" s="11"/>
    </row>
    <row r="44" ht="12.75">
      <c r="J44" s="11">
        <f>J63-J14</f>
        <v>770868</v>
      </c>
    </row>
    <row r="51" spans="9:10" ht="12.75">
      <c r="I51" s="9" t="s">
        <v>11</v>
      </c>
      <c r="J51" s="10"/>
    </row>
    <row r="52" spans="9:10" ht="12.75">
      <c r="I52" s="9" t="s">
        <v>15</v>
      </c>
      <c r="J52" s="9"/>
    </row>
    <row r="53" spans="9:10" ht="12.75">
      <c r="I53" s="10" t="s">
        <v>8</v>
      </c>
      <c r="J53" s="10"/>
    </row>
    <row r="54" spans="9:10" ht="12.75">
      <c r="I54" s="9" t="s">
        <v>16</v>
      </c>
      <c r="J54" s="10"/>
    </row>
    <row r="55" spans="8:9" ht="12.75">
      <c r="H55" s="9"/>
      <c r="I55" s="9"/>
    </row>
    <row r="56" spans="1:10" ht="15.75">
      <c r="A56" s="14" t="s">
        <v>9</v>
      </c>
      <c r="B56" s="14"/>
      <c r="C56" s="14"/>
      <c r="D56" s="14"/>
      <c r="E56" s="14"/>
      <c r="F56" s="14"/>
      <c r="G56" s="14"/>
      <c r="H56" s="14"/>
      <c r="I56" s="14"/>
      <c r="J56" s="14"/>
    </row>
    <row r="58" spans="1:11" s="2" customFormat="1" ht="26.25" customHeight="1">
      <c r="A58" s="15" t="s">
        <v>10</v>
      </c>
      <c r="B58" s="1" t="s">
        <v>7</v>
      </c>
      <c r="C58" s="1"/>
      <c r="D58" s="1" t="s">
        <v>0</v>
      </c>
      <c r="E58" s="1"/>
      <c r="F58" s="1"/>
      <c r="G58" s="1" t="s">
        <v>1</v>
      </c>
      <c r="H58" s="17" t="s">
        <v>13</v>
      </c>
      <c r="I58" s="17"/>
      <c r="J58" s="18" t="s">
        <v>14</v>
      </c>
      <c r="K58" s="19"/>
    </row>
    <row r="59" spans="1:11" s="2" customFormat="1" ht="25.5">
      <c r="A59" s="16"/>
      <c r="B59" s="4" t="s">
        <v>17</v>
      </c>
      <c r="C59" s="4"/>
      <c r="D59" s="4" t="s">
        <v>18</v>
      </c>
      <c r="E59" s="4"/>
      <c r="F59" s="4"/>
      <c r="G59" s="4" t="s">
        <v>12</v>
      </c>
      <c r="H59" s="3" t="s">
        <v>2</v>
      </c>
      <c r="I59" s="3" t="s">
        <v>3</v>
      </c>
      <c r="J59" s="4" t="s">
        <v>2</v>
      </c>
      <c r="K59" s="4" t="s">
        <v>3</v>
      </c>
    </row>
    <row r="60" spans="1:11" s="2" customFormat="1" ht="12.75">
      <c r="A60" s="3">
        <v>1</v>
      </c>
      <c r="B60" s="3">
        <v>2</v>
      </c>
      <c r="C60" s="3"/>
      <c r="D60" s="3">
        <v>3</v>
      </c>
      <c r="E60" s="3"/>
      <c r="F60" s="3"/>
      <c r="G60" s="3">
        <v>4</v>
      </c>
      <c r="H60" s="3">
        <v>5</v>
      </c>
      <c r="I60" s="3">
        <v>6</v>
      </c>
      <c r="J60" s="3">
        <v>7</v>
      </c>
      <c r="K60" s="3">
        <v>7</v>
      </c>
    </row>
    <row r="61" spans="1:11" s="6" customFormat="1" ht="35.25" customHeight="1">
      <c r="A61" s="3" t="s">
        <v>4</v>
      </c>
      <c r="B61" s="5">
        <f aca="true" t="shared" si="1" ref="B61:K61">SUM(B62:B63)</f>
        <v>63499838</v>
      </c>
      <c r="C61" s="5"/>
      <c r="D61" s="5">
        <f t="shared" si="1"/>
        <v>36113168</v>
      </c>
      <c r="E61" s="5"/>
      <c r="F61" s="5"/>
      <c r="G61" s="5">
        <f t="shared" si="1"/>
        <v>28777373</v>
      </c>
      <c r="H61" s="5">
        <f t="shared" si="1"/>
        <v>11466510</v>
      </c>
      <c r="I61" s="5">
        <f t="shared" si="1"/>
        <v>2200000</v>
      </c>
      <c r="J61" s="5">
        <f t="shared" si="1"/>
        <v>44697533</v>
      </c>
      <c r="K61" s="5">
        <f t="shared" si="1"/>
        <v>8092667</v>
      </c>
    </row>
    <row r="62" spans="1:11" s="6" customFormat="1" ht="18" customHeight="1">
      <c r="A62" s="7" t="s">
        <v>5</v>
      </c>
      <c r="B62" s="8">
        <v>53551356</v>
      </c>
      <c r="C62" s="8"/>
      <c r="D62" s="8">
        <v>28199031</v>
      </c>
      <c r="E62" s="8"/>
      <c r="F62" s="8"/>
      <c r="G62" s="8">
        <f>29625401-150400-2801859-312324</f>
        <v>26360818</v>
      </c>
      <c r="H62" s="8">
        <f>11688044-615469</f>
        <v>11072575</v>
      </c>
      <c r="I62" s="8">
        <v>2000000</v>
      </c>
      <c r="J62" s="8">
        <f>B62-D62+G62-H62</f>
        <v>40640568</v>
      </c>
      <c r="K62" s="8">
        <v>7811699</v>
      </c>
    </row>
    <row r="63" spans="1:11" s="6" customFormat="1" ht="18" customHeight="1">
      <c r="A63" s="7" t="s">
        <v>6</v>
      </c>
      <c r="B63" s="8">
        <v>9948482</v>
      </c>
      <c r="C63" s="8"/>
      <c r="D63" s="8">
        <f>7914137</f>
        <v>7914137</v>
      </c>
      <c r="E63" s="8"/>
      <c r="F63" s="8"/>
      <c r="G63" s="8">
        <f>2539000-60000-62445</f>
        <v>2416555</v>
      </c>
      <c r="H63" s="8">
        <f>669025-150400-124690</f>
        <v>393935</v>
      </c>
      <c r="I63" s="8">
        <v>200000</v>
      </c>
      <c r="J63" s="8">
        <f>B63-D63+G63-H63</f>
        <v>4056965</v>
      </c>
      <c r="K63" s="8">
        <v>280968</v>
      </c>
    </row>
  </sheetData>
  <mergeCells count="14">
    <mergeCell ref="A7:J7"/>
    <mergeCell ref="B9:B10"/>
    <mergeCell ref="C9:C10"/>
    <mergeCell ref="D9:D10"/>
    <mergeCell ref="E9:E10"/>
    <mergeCell ref="F9:F10"/>
    <mergeCell ref="G9:G10"/>
    <mergeCell ref="J9:K9"/>
    <mergeCell ref="A56:J56"/>
    <mergeCell ref="J58:K58"/>
    <mergeCell ref="A58:A59"/>
    <mergeCell ref="H58:I58"/>
    <mergeCell ref="H9:I9"/>
    <mergeCell ref="A9:A10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2007-04-12T08:16:20Z</cp:lastPrinted>
  <dcterms:created xsi:type="dcterms:W3CDTF">2003-12-12T10:33:10Z</dcterms:created>
  <dcterms:modified xsi:type="dcterms:W3CDTF">2007-04-13T07:48:21Z</dcterms:modified>
  <cp:category/>
  <cp:version/>
  <cp:contentType/>
  <cp:contentStatus/>
</cp:coreProperties>
</file>