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265" activeTab="0"/>
  </bookViews>
  <sheets>
    <sheet name="plan doch.-2007r." sheetId="1" r:id="rId1"/>
  </sheets>
  <definedNames>
    <definedName name="_xlnm.Print_Titles" localSheetId="0">'plan doch.-2007r.'!$7:$8</definedName>
  </definedNames>
  <calcPr fullCalcOnLoad="1"/>
</workbook>
</file>

<file path=xl/sharedStrings.xml><?xml version="1.0" encoding="utf-8"?>
<sst xmlns="http://schemas.openxmlformats.org/spreadsheetml/2006/main" count="337" uniqueCount="309">
  <si>
    <t>Klasyfikacja budżetowa</t>
  </si>
  <si>
    <t>Dochody   -  Źródła</t>
  </si>
  <si>
    <t>A+B = DOCHODY  OGÓŁEM                                                       dotyczące zadań gminy i powiatu</t>
  </si>
  <si>
    <t>1. Wpływy z podatków i opłat lokalnych</t>
  </si>
  <si>
    <t>od posiadania psów</t>
  </si>
  <si>
    <t>z opłaty targowej</t>
  </si>
  <si>
    <t>2. Wpływy z pod.i opłat ustal.odręb.przepisami</t>
  </si>
  <si>
    <t>od spadków i darowizn</t>
  </si>
  <si>
    <t>z karty podatkowej</t>
  </si>
  <si>
    <t xml:space="preserve">z mandatów </t>
  </si>
  <si>
    <t>odsetki od nieterminowych wpłat z tyt.podat.i opłat</t>
  </si>
  <si>
    <t>koszty upomnień</t>
  </si>
  <si>
    <t>z opłaty skarbowej</t>
  </si>
  <si>
    <t>różne dochody</t>
  </si>
  <si>
    <t>zasiłki i pomoc w naturze</t>
  </si>
  <si>
    <t>3. Dochody z majątku gminy</t>
  </si>
  <si>
    <t>dzierżawa</t>
  </si>
  <si>
    <t>leasing</t>
  </si>
  <si>
    <t>dywidenda od spółek</t>
  </si>
  <si>
    <t>4. Odsetki od środków w banku</t>
  </si>
  <si>
    <t>z opłaty adiacenckiej</t>
  </si>
  <si>
    <t>część oświatowa</t>
  </si>
  <si>
    <t>a) z budżetu</t>
  </si>
  <si>
    <t>urzędy naczel.org.władzy państ., kontr.i ochr.prawa</t>
  </si>
  <si>
    <t>ośrodki pomocy społecznej</t>
  </si>
  <si>
    <t xml:space="preserve">usługi opiekuńcze </t>
  </si>
  <si>
    <t xml:space="preserve">ośrodki wsparcia </t>
  </si>
  <si>
    <t>domy pomocy społecznej</t>
  </si>
  <si>
    <t>z opłaty komunikacyjnej</t>
  </si>
  <si>
    <t>placówki opiekuńczo-wychowawcze</t>
  </si>
  <si>
    <t>prace geodezyjne i kartograficzne</t>
  </si>
  <si>
    <t>nadzór budowlany</t>
  </si>
  <si>
    <t>gospodarka gruntami i nieruchomościami</t>
  </si>
  <si>
    <t>urzędy wojewódzkie</t>
  </si>
  <si>
    <t>komisje poborowe</t>
  </si>
  <si>
    <t>komendy powiatowe Państwowej Straży Pożarnej</t>
  </si>
  <si>
    <t xml:space="preserve">składki na ubezpieczenie zdrowotne </t>
  </si>
  <si>
    <t>zespoły ds. orzekania o stopniu niepełnosprawn.</t>
  </si>
  <si>
    <t>wpłaty z tyt.odpłat.nabycia prawa własn.nieruchom.</t>
  </si>
  <si>
    <t>2. Dotacje na zadania własne gminy</t>
  </si>
  <si>
    <t>b) ze źródeł pozabudżetowych</t>
  </si>
  <si>
    <t>3. Dotacje na zadania powierzone</t>
  </si>
  <si>
    <t>poradnie psychologiczno-pedagogiczne</t>
  </si>
  <si>
    <t>wpływy za zezwolenia na sprzedaż alkoholu</t>
  </si>
  <si>
    <t>składki na ubezpieczenia zdrowotne</t>
  </si>
  <si>
    <t>darowizny</t>
  </si>
  <si>
    <t>za wpis działalności gospodarczej</t>
  </si>
  <si>
    <t>z opłaty transportowej</t>
  </si>
  <si>
    <t xml:space="preserve">1. Dotacje na zadania bieżące z zakresu administracji rządowej wykonywane przez powiat                              </t>
  </si>
  <si>
    <t>pozostałe dochody - karta parkingowa</t>
  </si>
  <si>
    <t>2. Dotacje na zadania własne powiatu</t>
  </si>
  <si>
    <t>opłata roczna za użytkowanie wieczyste</t>
  </si>
  <si>
    <t>5% dochodów uzyskiwanych na rzecz budżetu państwa</t>
  </si>
  <si>
    <t>część równoważąca</t>
  </si>
  <si>
    <t>obrona cywilna</t>
  </si>
  <si>
    <t>użytkowanie wieczyste</t>
  </si>
  <si>
    <t>756 - 75615  §  0310</t>
  </si>
  <si>
    <t>756 - 75615  §  0340</t>
  </si>
  <si>
    <t>700 - 70005  §  0490</t>
  </si>
  <si>
    <t>700 - 70005  §  0760</t>
  </si>
  <si>
    <t>756 - 75601  §  0350</t>
  </si>
  <si>
    <t>756 - 75615  §  0500</t>
  </si>
  <si>
    <t>756 - 75615  §  0320</t>
  </si>
  <si>
    <t>756 - 75615  §  0330</t>
  </si>
  <si>
    <t>756 - 75618  §  0410</t>
  </si>
  <si>
    <t>756 - 75618  §  0490</t>
  </si>
  <si>
    <t>756 - 75618  §  0590</t>
  </si>
  <si>
    <t>756 - 75619  §  0910</t>
  </si>
  <si>
    <t>756 - 75619  §  0970</t>
  </si>
  <si>
    <t>758 - 75814  §  0960</t>
  </si>
  <si>
    <t>758 - 75814  §  0970</t>
  </si>
  <si>
    <t>851 - 85154  §  0480</t>
  </si>
  <si>
    <t>852 - 85228  §  0830</t>
  </si>
  <si>
    <t>700 - 70005  §  0470</t>
  </si>
  <si>
    <t>700 - 70005  §  0750</t>
  </si>
  <si>
    <t>700 - 70005  §  0770</t>
  </si>
  <si>
    <t>756 - 75624  §  0740</t>
  </si>
  <si>
    <t>758 - 75814  §  0920</t>
  </si>
  <si>
    <t>756 - 75621  §  0010</t>
  </si>
  <si>
    <t>756 - 75621  §  0020</t>
  </si>
  <si>
    <t>758 - 75801  §  2920</t>
  </si>
  <si>
    <t>758 - 75831  §  2920</t>
  </si>
  <si>
    <t>750 - 75011  §  2010</t>
  </si>
  <si>
    <t>751 - 75101  §  2010</t>
  </si>
  <si>
    <t>852 - 85203  §  2010</t>
  </si>
  <si>
    <t>754 - 75414  §  2010</t>
  </si>
  <si>
    <t>852 - 85213  §  2010</t>
  </si>
  <si>
    <t>852 - 85214  §  2010</t>
  </si>
  <si>
    <t>852 - 85228  §  2010</t>
  </si>
  <si>
    <t>852 - 85202  §  0830</t>
  </si>
  <si>
    <t>756 - 75618  §  0690</t>
  </si>
  <si>
    <t>756 - 75619  §  0420</t>
  </si>
  <si>
    <t>758 - 75814  §  0690</t>
  </si>
  <si>
    <t>700 - 70005  §  2110</t>
  </si>
  <si>
    <t>710 - 71013  §  2110</t>
  </si>
  <si>
    <t>710 - 71015  §  2110</t>
  </si>
  <si>
    <t>710 - 71015  §  6410</t>
  </si>
  <si>
    <t>750 - 75011  §  2110</t>
  </si>
  <si>
    <t>750 - 75045  §  2110</t>
  </si>
  <si>
    <t>754 - 75411  §  2110</t>
  </si>
  <si>
    <t>851 - 85156  §  2110</t>
  </si>
  <si>
    <t>853 - 85321  §  2110</t>
  </si>
  <si>
    <t>852 - 85202  §  2130</t>
  </si>
  <si>
    <t>750 - 75045  §  2120</t>
  </si>
  <si>
    <t>854 - 85406  §  2320</t>
  </si>
  <si>
    <t>A.           DOCHODY  DOTYCZĄCE  ZADAŃ  GMINY</t>
  </si>
  <si>
    <t>B.       DOCHODY  DOTYCZĄCE  ZADAŃ  POWIATU</t>
  </si>
  <si>
    <t>852 - 85202  §  0970</t>
  </si>
  <si>
    <t>z opłaty za przekszt.prawa użytk.wiecz.w prawo wł.</t>
  </si>
  <si>
    <t>sprzedaż nieruchomości w użytkowanie wieczyste</t>
  </si>
  <si>
    <t>25% dochodów z tyt. zarz. mająkiem Skarbu Państwa</t>
  </si>
  <si>
    <t>758 - 75832  §  2920</t>
  </si>
  <si>
    <t>756 - 75622  §  0010</t>
  </si>
  <si>
    <t>756 - 75622  §  0020</t>
  </si>
  <si>
    <t>od nieruchomości od osób prawnych</t>
  </si>
  <si>
    <t>od nieruchomości od osób fizycznych</t>
  </si>
  <si>
    <t>756 - 75616  §  0310</t>
  </si>
  <si>
    <t>756 - 75616  §  0340</t>
  </si>
  <si>
    <t>5. Udziały w podatk.stan.doch.budż.państwa</t>
  </si>
  <si>
    <t xml:space="preserve">1. Dotacje na zadania bieżące z zakresu administracji rządowej wykonywane przez gminę                             </t>
  </si>
  <si>
    <t>756 - 75616  §  0500</t>
  </si>
  <si>
    <t>podatek od czynn.cywilno-prawn.od osób prawnych</t>
  </si>
  <si>
    <t>podatek od czynn.cywilno-prawn.od osób fizycznych</t>
  </si>
  <si>
    <t>756 - 75616  §  0320</t>
  </si>
  <si>
    <t>rolnego od osób prawnych</t>
  </si>
  <si>
    <t>rolnego  od osób fizycznych</t>
  </si>
  <si>
    <t>756 - 75616  §  0330</t>
  </si>
  <si>
    <t>leśnego od osób prawnych</t>
  </si>
  <si>
    <t>leśnego od osób fizycznych</t>
  </si>
  <si>
    <t>756 - 75616  §  0370</t>
  </si>
  <si>
    <t>756 - 75616  §  0430</t>
  </si>
  <si>
    <t>756 - 75616  §  0360</t>
  </si>
  <si>
    <t>756 - 75616  §  0570</t>
  </si>
  <si>
    <t>900 - 90020  §  0400</t>
  </si>
  <si>
    <t>opłata produktowa</t>
  </si>
  <si>
    <t>852 - 85212  §  2010</t>
  </si>
  <si>
    <t>świadczenia rodzinne</t>
  </si>
  <si>
    <t>852 - 85214  §  2030</t>
  </si>
  <si>
    <t>756 - 75615  §  2440</t>
  </si>
  <si>
    <t>700 - 70005  §  2360</t>
  </si>
  <si>
    <t>754 - 75411  §  2360</t>
  </si>
  <si>
    <t>750 - 75011  §  2360</t>
  </si>
  <si>
    <t>852 - 85203  §  2360</t>
  </si>
  <si>
    <t>852 - 85228  §  2360</t>
  </si>
  <si>
    <t>852 - 85219  §  2030</t>
  </si>
  <si>
    <t>852 - 85212  §  2360</t>
  </si>
  <si>
    <t>852 - 85201  §  0830</t>
  </si>
  <si>
    <t>wpływy z różnych opłat</t>
  </si>
  <si>
    <t>Rady Miasta w Piotrkowie Tryb.</t>
  </si>
  <si>
    <t>Załącznik nr 1</t>
  </si>
  <si>
    <t>od środków transportowych  od osób prawnych</t>
  </si>
  <si>
    <t>od środków transportowych  od osób fizycznych</t>
  </si>
  <si>
    <t>852 - 85214  §  2910</t>
  </si>
  <si>
    <t>801 - 80101  §  0750</t>
  </si>
  <si>
    <t>801 - 80101  §  0970</t>
  </si>
  <si>
    <t>801 - 80104  §  0750</t>
  </si>
  <si>
    <t>801 - 80104  §  0830</t>
  </si>
  <si>
    <t>801 - 80110  §  0750</t>
  </si>
  <si>
    <t>801 - 80110  §  0970</t>
  </si>
  <si>
    <t>801 - 80114  §  0750</t>
  </si>
  <si>
    <t>852 - 85203  §  0840</t>
  </si>
  <si>
    <t>853 - 85305  §  0830</t>
  </si>
  <si>
    <t>854 - 85401  §  0830</t>
  </si>
  <si>
    <t>854 - 85401  §  0970</t>
  </si>
  <si>
    <t>854 - 85412  §  0970</t>
  </si>
  <si>
    <t>854 - 85412  §  0830</t>
  </si>
  <si>
    <t>926 - 92604  §  0750</t>
  </si>
  <si>
    <t>926 - 92604  §  0830</t>
  </si>
  <si>
    <t>801 - 80120  §  0690</t>
  </si>
  <si>
    <t>801 - 80120  §  0750</t>
  </si>
  <si>
    <t>801 - 80120  §  0830</t>
  </si>
  <si>
    <t>801 - 80120  §  0970</t>
  </si>
  <si>
    <t>801 - 80130  §  0690</t>
  </si>
  <si>
    <t>801 - 80130  §  0750</t>
  </si>
  <si>
    <t>801 - 80130  §  0830</t>
  </si>
  <si>
    <t>801 - 80130  §  0970</t>
  </si>
  <si>
    <t>801 - 80140  §  0830</t>
  </si>
  <si>
    <t>801 - 80140  §  0970</t>
  </si>
  <si>
    <t>854 - 85403  §  0830</t>
  </si>
  <si>
    <t>854 - 85403  §  0970</t>
  </si>
  <si>
    <t>854 - 85410  §  0830</t>
  </si>
  <si>
    <t>854 - 85417  §  0830</t>
  </si>
  <si>
    <t>600 - 60016  §  0970</t>
  </si>
  <si>
    <t>600 - 60015  §  0490</t>
  </si>
  <si>
    <t>750 - 75023  §  0970</t>
  </si>
  <si>
    <t>852 - 85212  §  2910</t>
  </si>
  <si>
    <t>wpł.ze zwrotów dotacji wykorzystanej,niezg. z przeznacz..</t>
  </si>
  <si>
    <t>852 - 85215  §  0970</t>
  </si>
  <si>
    <t>852 - 85219  §  0970</t>
  </si>
  <si>
    <t>900 - 90095  §  0830</t>
  </si>
  <si>
    <t>801 - 80130  §  0960</t>
  </si>
  <si>
    <t>801 - 80140  §  0960</t>
  </si>
  <si>
    <t>852 - 85201  §  0750</t>
  </si>
  <si>
    <t>854 - 85403  §  0960</t>
  </si>
  <si>
    <t>754 - 75411  §  6410</t>
  </si>
  <si>
    <t>852 - 85201  §  2320</t>
  </si>
  <si>
    <t>852 - 85204  §  2320</t>
  </si>
  <si>
    <t>rodziny zastępcze</t>
  </si>
  <si>
    <t>600 - 60004  §  0830</t>
  </si>
  <si>
    <t>7. Dochody z realiz.zadań z zakresu adminis.rząd.</t>
  </si>
  <si>
    <t>A.II Subwencja ogólna</t>
  </si>
  <si>
    <t xml:space="preserve">A.I + A.II </t>
  </si>
  <si>
    <t>B.I+B.II</t>
  </si>
  <si>
    <t>wpł.ze zwrotów dotacji wykorzystanej,niezg. z przeznacz.</t>
  </si>
  <si>
    <t>A.III  DOTACJE  CELOWE ( 1+2+3 )</t>
  </si>
  <si>
    <t>B.II Subwencja ogólna</t>
  </si>
  <si>
    <t>B.III  DOTACJE  CELOWE  ( 1+2+3 )</t>
  </si>
  <si>
    <t>A.I  DOCHODY  WŁASNE  ( 1+2+3+4+5+6 +7 )</t>
  </si>
  <si>
    <t>Dochody według  źródeł i klasyfikacji budżetowej</t>
  </si>
  <si>
    <t>926 - 92604  §  0970</t>
  </si>
  <si>
    <t>801 - 80120  §  0960</t>
  </si>
  <si>
    <t>900 - 90095  §  0690</t>
  </si>
  <si>
    <t xml:space="preserve">udziały w podatku dochod.od osób fizycznych  </t>
  </si>
  <si>
    <t xml:space="preserve">udziały w podatku dochod.od osób prawnych </t>
  </si>
  <si>
    <t>6. Dochody jednostek budżetowych</t>
  </si>
  <si>
    <t>801 - 80101  §  0960</t>
  </si>
  <si>
    <t>852 - 85203  §  0830</t>
  </si>
  <si>
    <t>852 - 85214  §  0970</t>
  </si>
  <si>
    <t>926 - 92604  §  0960</t>
  </si>
  <si>
    <t>852 - 85203  §  0750</t>
  </si>
  <si>
    <t>852 - 85219  §  0450</t>
  </si>
  <si>
    <t>rekompensata utraconych dochodów</t>
  </si>
  <si>
    <t>801 - 80195  §  2889</t>
  </si>
  <si>
    <t>pozostała działalność w oświacie</t>
  </si>
  <si>
    <r>
      <t xml:space="preserve">DOCHODY  BUDŻETU   MIASTA                                                                                                                                                                                NA  2007  ROK </t>
    </r>
    <r>
      <rPr>
        <i/>
        <sz val="16"/>
        <rFont val="Arial CE"/>
        <family val="2"/>
      </rPr>
      <t xml:space="preserve">   </t>
    </r>
    <r>
      <rPr>
        <b/>
        <sz val="16"/>
        <rFont val="Arial CE"/>
        <family val="2"/>
      </rPr>
      <t xml:space="preserve">           </t>
    </r>
    <r>
      <rPr>
        <sz val="16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</si>
  <si>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 Różne dochody</t>
  </si>
  <si>
    <t>2. Dochody z majątku powiatu</t>
  </si>
  <si>
    <t>udziały w podatku dochod.od osób fizycznych</t>
  </si>
  <si>
    <t>854 - 85403  §  0690</t>
  </si>
  <si>
    <t>854 - 85403  §  0750</t>
  </si>
  <si>
    <t>3.Udziały w podatk.stan.doch.budż.państwa</t>
  </si>
  <si>
    <t>4. Dochody jednostek budżetowych</t>
  </si>
  <si>
    <t>5. Dochody z realiz.zadań z zakresu adminis.rządowej</t>
  </si>
  <si>
    <t>B.I  DOCHODY  WŁASNE  ( 1+2+3+4+5 )</t>
  </si>
  <si>
    <t xml:space="preserve">czynsze </t>
  </si>
  <si>
    <t>dochody z najmu - gimnazja</t>
  </si>
  <si>
    <t>wpływy z darowizn -  szkoły  podstawowe</t>
  </si>
  <si>
    <t>wpływy z różnych dochodów - szkoły podstawowe</t>
  </si>
  <si>
    <t>dochody z najmu - przedszkola</t>
  </si>
  <si>
    <t>wpływy z usług - przedszkola</t>
  </si>
  <si>
    <t>wpływy z różnych dochodów - gimnazja</t>
  </si>
  <si>
    <t>dochody z najmu - zesp.adm.ekonom. szkół</t>
  </si>
  <si>
    <t>wpływy z usług - domy pomocy społecznej</t>
  </si>
  <si>
    <t>dochody z najmu - ośrodki wsparcia</t>
  </si>
  <si>
    <t>wpływy z usług - ośrodki wsparcia</t>
  </si>
  <si>
    <t>wpływy z różnych dochdów - zasiłki i pomoc w naturze</t>
  </si>
  <si>
    <t xml:space="preserve">wpł.ze zwrotów dodatków mieszkaniowych </t>
  </si>
  <si>
    <t>opłata za zastępstwo procesowe - ośr. pomocy społecz.</t>
  </si>
  <si>
    <t>refundacje wynagrodzeń - ośrodki pomocy społecznej</t>
  </si>
  <si>
    <t>wpływy z usług - usługi opiekuńcze</t>
  </si>
  <si>
    <t>wpływy z usług - żłobki</t>
  </si>
  <si>
    <t>wpływy z usług - świetlice szkolne</t>
  </si>
  <si>
    <t>wpływy z różnych dochodów - świetlice szkolne</t>
  </si>
  <si>
    <t>wpływy z usług - kolonie i obozy</t>
  </si>
  <si>
    <t>wpływy z różnych dochodów - kolonie i obozy</t>
  </si>
  <si>
    <t>wpływy z usług - poz.działalność w gospod.komunalnej</t>
  </si>
  <si>
    <t>dochody z najmu - instytucje kultury fizacznej</t>
  </si>
  <si>
    <t>wpływy z usług - instytucje kultury fizycznej</t>
  </si>
  <si>
    <t>wpływy z darowizn - instytucje kultury fizycznej</t>
  </si>
  <si>
    <t>wpływy z różnych dochodów - instytucje kultury fizycznej</t>
  </si>
  <si>
    <t>wpływy ze sprzedaży - ośrodki wsparcia</t>
  </si>
  <si>
    <t>wpływy z innych opłat - drogi publ.w miast.na pr.pow.</t>
  </si>
  <si>
    <t>pozostałe dochody - licea ogólnokształcące</t>
  </si>
  <si>
    <t>dochody z najmu - licea ogólnokształcące</t>
  </si>
  <si>
    <t>wpływy z usług - licea ogólnokształcące</t>
  </si>
  <si>
    <t>wpływy z darowizn - licea ogólnokształcące</t>
  </si>
  <si>
    <t>wpływy z różnych dochodów - licea ogólnokształcące</t>
  </si>
  <si>
    <t>pozostałe dochody - szkoły zawodowe</t>
  </si>
  <si>
    <t>dochody z najmu - szkoły zawodowe</t>
  </si>
  <si>
    <t>wpływy z usług - szkoły zawodowe</t>
  </si>
  <si>
    <t>wpływy z darowizn - szkoły zawodowe</t>
  </si>
  <si>
    <t>wpływy z różnych dochodów - szkoły zawodowe</t>
  </si>
  <si>
    <t>wpływy z usług - centra kształc.ustawicz.i prakt.</t>
  </si>
  <si>
    <t>wpływy z darowizn - centra kształc.ustaw.i prakt.</t>
  </si>
  <si>
    <t>dochody z najmu - placówki opiek.wychowawcze</t>
  </si>
  <si>
    <t>wpływy z usług - placówki opiek.wychowawcze</t>
  </si>
  <si>
    <t>wpływy z różnych dochodów - domy pom.społecz.</t>
  </si>
  <si>
    <t>wpływy z różnych opłat - specj.ośr.szkolno-wychow.</t>
  </si>
  <si>
    <t>dochody z najmu - specj.ośr.szkolno-wychowawcze</t>
  </si>
  <si>
    <t>wpływy z usług - specj.ośr.szkolno-wychowawcze</t>
  </si>
  <si>
    <t>wpływy z darowizn - specjalne ośr.szkolno-wychow.</t>
  </si>
  <si>
    <t>wpływy z różnych dochodów - specj.ośr.szk.wychow.</t>
  </si>
  <si>
    <t>wpływy z usług - bursy szkolne</t>
  </si>
  <si>
    <t>wpływy z najmu - szkolne schroniska młodzieżowe</t>
  </si>
  <si>
    <t>wpływy z usług - lokalny transport zbiorowy</t>
  </si>
  <si>
    <t>refundacje wynagrodzeń - drogi publiczne gminne</t>
  </si>
  <si>
    <t>refundacje wynagrodzeń - urzędy gmin</t>
  </si>
  <si>
    <t>zajęcie pasa drogowego - wpływy z innych opłat</t>
  </si>
  <si>
    <t>wpływy z różnych opłat -  wpływy z innych opłat</t>
  </si>
  <si>
    <t>dochody z najmu - szkoły podstawowe</t>
  </si>
  <si>
    <t>wpływy z różnych dochodów - centra kszt.ustaw.i pr.</t>
  </si>
  <si>
    <t>A.IV  Środki pochodzące z budżetu UE</t>
  </si>
  <si>
    <t>drogi publiczne gminne - na modernizację ul.Sienkiewicza i Pasażu Rudowskiego</t>
  </si>
  <si>
    <t>801 - 80195  §  2888</t>
  </si>
  <si>
    <t>pozostała działalność - na program "Zostań Poliglotą II"</t>
  </si>
  <si>
    <t>900  -90095  §  6298</t>
  </si>
  <si>
    <t>pozostała działalność na modernizację i rozbudowę oczyszczalni ścieków</t>
  </si>
  <si>
    <t>600 - 60016  §  6298</t>
  </si>
  <si>
    <t>A. DOCHODY  GMINY  OGÓŁEM                                                 A.I + A.II + A.III +A.IV</t>
  </si>
  <si>
    <t>600 - 60015  §  6298</t>
  </si>
  <si>
    <t>drogi publiczne w miastach na prawach powiatu - na modernizację ul.Sulejowskiej od ronda Gierka do ul.Projektowanej</t>
  </si>
  <si>
    <t>drogi publiczne w miastach na prawach powiatu - na budowę jezdni północnej trasy W-Z</t>
  </si>
  <si>
    <t>B.  DOCHODY  POWIATU  OGÓŁEM                                                      B.I+B.II+B.III+B.IV</t>
  </si>
  <si>
    <t>udziały w podatku dochod.od osób prawnych</t>
  </si>
  <si>
    <t>wpływy z opłat za korzystanie z szaletów miejskich</t>
  </si>
  <si>
    <t>Plan                                             na 2007 rok</t>
  </si>
  <si>
    <t xml:space="preserve">Struktura                             </t>
  </si>
  <si>
    <t>do Uchwały Nr V/44/07</t>
  </si>
  <si>
    <t>z dnia  24 stycznia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</si>
</sst>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6"/>
      <name val="Arial CE"/>
      <family val="2"/>
    </font>
    <font>
      <sz val="8"/>
      <name val="Arial CE"/>
      <family val="0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" fontId="0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19.625" style="0" customWidth="1"/>
    <col min="2" max="2" width="46.625" style="0" customWidth="1"/>
    <col min="3" max="3" width="15.25390625" style="0" customWidth="1"/>
    <col min="4" max="4" width="9.375" style="0" customWidth="1"/>
  </cols>
  <sheetData>
    <row r="1" spans="1:4" s="7" customFormat="1" ht="14.25" customHeight="1">
      <c r="A1" s="6"/>
      <c r="B1" s="6"/>
      <c r="C1" s="37" t="s">
        <v>149</v>
      </c>
      <c r="D1" s="37"/>
    </row>
    <row r="2" spans="1:3" s="7" customFormat="1" ht="11.25" customHeight="1">
      <c r="A2" s="6"/>
      <c r="B2" s="6"/>
      <c r="C2" s="7" t="s">
        <v>307</v>
      </c>
    </row>
    <row r="3" spans="1:4" s="7" customFormat="1" ht="18" customHeight="1">
      <c r="A3" s="6"/>
      <c r="B3" s="6"/>
      <c r="C3" s="37" t="s">
        <v>148</v>
      </c>
      <c r="D3" s="37"/>
    </row>
    <row r="4" spans="1:4" s="7" customFormat="1" ht="14.25" customHeight="1">
      <c r="A4" s="6"/>
      <c r="B4" s="6"/>
      <c r="C4" s="37" t="s">
        <v>308</v>
      </c>
      <c r="D4" s="37"/>
    </row>
    <row r="5" spans="1:4" s="7" customFormat="1" ht="48.75" customHeight="1">
      <c r="A5" s="38" t="s">
        <v>224</v>
      </c>
      <c r="B5" s="38"/>
      <c r="C5" s="38"/>
      <c r="D5" s="38"/>
    </row>
    <row r="6" spans="1:4" s="7" customFormat="1" ht="16.5" customHeight="1">
      <c r="A6" s="39" t="s">
        <v>208</v>
      </c>
      <c r="B6" s="39"/>
      <c r="C6" s="39"/>
      <c r="D6" s="39"/>
    </row>
    <row r="7" spans="1:4" s="7" customFormat="1" ht="35.25" customHeight="1">
      <c r="A7" s="2" t="s">
        <v>0</v>
      </c>
      <c r="B7" s="2" t="s">
        <v>1</v>
      </c>
      <c r="C7" s="3" t="s">
        <v>305</v>
      </c>
      <c r="D7" s="5" t="s">
        <v>306</v>
      </c>
    </row>
    <row r="8" spans="1:4" s="7" customFormat="1" ht="12.75">
      <c r="A8" s="8">
        <v>1</v>
      </c>
      <c r="B8" s="8">
        <v>2</v>
      </c>
      <c r="C8" s="8">
        <v>3</v>
      </c>
      <c r="D8" s="8">
        <v>4</v>
      </c>
    </row>
    <row r="9" spans="1:4" s="7" customFormat="1" ht="30" customHeight="1">
      <c r="A9" s="9"/>
      <c r="B9" s="1" t="s">
        <v>2</v>
      </c>
      <c r="C9" s="10">
        <f>C11+C134</f>
        <v>234538518</v>
      </c>
      <c r="D9" s="11">
        <v>100</v>
      </c>
    </row>
    <row r="10" spans="1:4" s="7" customFormat="1" ht="24" customHeight="1">
      <c r="A10" s="31" t="s">
        <v>105</v>
      </c>
      <c r="B10" s="32"/>
      <c r="C10" s="32"/>
      <c r="D10" s="33"/>
    </row>
    <row r="11" spans="1:4" s="7" customFormat="1" ht="36" customHeight="1">
      <c r="A11" s="9"/>
      <c r="B11" s="1" t="s">
        <v>298</v>
      </c>
      <c r="C11" s="10">
        <f>C12+C106+C128</f>
        <v>159634924</v>
      </c>
      <c r="D11" s="11">
        <f>C11/C9*100</f>
        <v>68.06341464134262</v>
      </c>
    </row>
    <row r="12" spans="1:4" s="7" customFormat="1" ht="18.75" customHeight="1">
      <c r="A12" s="9"/>
      <c r="B12" s="9" t="s">
        <v>201</v>
      </c>
      <c r="C12" s="10">
        <f>C13+C102</f>
        <v>129084934</v>
      </c>
      <c r="D12" s="11">
        <f>D13+D96+D102</f>
        <v>55.04455946123102</v>
      </c>
    </row>
    <row r="13" spans="1:4" s="7" customFormat="1" ht="18.75" customHeight="1">
      <c r="A13" s="9"/>
      <c r="B13" s="1" t="s">
        <v>207</v>
      </c>
      <c r="C13" s="10">
        <f>C14+C22+C45+C54+C56+C61+C96</f>
        <v>103712581</v>
      </c>
      <c r="D13" s="11">
        <f>C13/C9*100</f>
        <v>44.21985006317811</v>
      </c>
    </row>
    <row r="14" spans="1:4" s="7" customFormat="1" ht="18" customHeight="1">
      <c r="A14" s="12"/>
      <c r="B14" s="9" t="s">
        <v>3</v>
      </c>
      <c r="C14" s="10">
        <f>SUM(C15:C20)</f>
        <v>28610000</v>
      </c>
      <c r="D14" s="11">
        <f>SUM(D15:D20)</f>
        <v>12.198422776765392</v>
      </c>
    </row>
    <row r="15" spans="1:4" s="7" customFormat="1" ht="18" customHeight="1">
      <c r="A15" s="12" t="s">
        <v>56</v>
      </c>
      <c r="B15" s="12" t="s">
        <v>114</v>
      </c>
      <c r="C15" s="13">
        <v>20000000</v>
      </c>
      <c r="D15" s="14">
        <f>C15/C9*100</f>
        <v>8.527383975369027</v>
      </c>
    </row>
    <row r="16" spans="1:4" s="7" customFormat="1" ht="18" customHeight="1">
      <c r="A16" s="12" t="s">
        <v>116</v>
      </c>
      <c r="B16" s="12" t="s">
        <v>115</v>
      </c>
      <c r="C16" s="13">
        <v>5700000</v>
      </c>
      <c r="D16" s="14">
        <f>C16/C9*100</f>
        <v>2.4303044329801726</v>
      </c>
    </row>
    <row r="17" spans="1:4" s="7" customFormat="1" ht="18" customHeight="1">
      <c r="A17" s="12" t="s">
        <v>57</v>
      </c>
      <c r="B17" s="12" t="s">
        <v>150</v>
      </c>
      <c r="C17" s="13">
        <v>930000</v>
      </c>
      <c r="D17" s="14">
        <f>C17/C9*100</f>
        <v>0.3965233548546597</v>
      </c>
    </row>
    <row r="18" spans="1:4" s="7" customFormat="1" ht="18" customHeight="1">
      <c r="A18" s="12" t="s">
        <v>117</v>
      </c>
      <c r="B18" s="12" t="s">
        <v>151</v>
      </c>
      <c r="C18" s="13">
        <v>780000</v>
      </c>
      <c r="D18" s="14">
        <f>C18/C9*100</f>
        <v>0.33256797503939206</v>
      </c>
    </row>
    <row r="19" spans="1:4" s="7" customFormat="1" ht="18" customHeight="1">
      <c r="A19" s="12" t="s">
        <v>129</v>
      </c>
      <c r="B19" s="12" t="s">
        <v>4</v>
      </c>
      <c r="C19" s="13">
        <v>35000</v>
      </c>
      <c r="D19" s="14">
        <f>C19/C9*100</f>
        <v>0.014922921956895797</v>
      </c>
    </row>
    <row r="20" spans="1:4" s="7" customFormat="1" ht="18" customHeight="1">
      <c r="A20" s="12" t="s">
        <v>130</v>
      </c>
      <c r="B20" s="12" t="s">
        <v>5</v>
      </c>
      <c r="C20" s="13">
        <v>1165000</v>
      </c>
      <c r="D20" s="14">
        <f>C20/C9*100</f>
        <v>0.4967201165652458</v>
      </c>
    </row>
    <row r="21" spans="1:4" s="7" customFormat="1" ht="18" customHeight="1">
      <c r="A21" s="12"/>
      <c r="B21" s="12"/>
      <c r="C21" s="13"/>
      <c r="D21" s="12"/>
    </row>
    <row r="22" spans="1:4" s="7" customFormat="1" ht="20.25" customHeight="1">
      <c r="A22" s="12"/>
      <c r="B22" s="9" t="s">
        <v>6</v>
      </c>
      <c r="C22" s="10">
        <f>SUM(C23:C43)</f>
        <v>6392800</v>
      </c>
      <c r="D22" s="15">
        <f>C22/C9*100</f>
        <v>2.7256930138869557</v>
      </c>
    </row>
    <row r="23" spans="1:4" s="7" customFormat="1" ht="18" customHeight="1">
      <c r="A23" s="12" t="s">
        <v>58</v>
      </c>
      <c r="B23" s="12" t="s">
        <v>20</v>
      </c>
      <c r="C23" s="13">
        <v>60000</v>
      </c>
      <c r="D23" s="14">
        <f>C23/C9*100</f>
        <v>0.02558215192610708</v>
      </c>
    </row>
    <row r="24" spans="1:5" s="7" customFormat="1" ht="18" customHeight="1">
      <c r="A24" s="12" t="s">
        <v>59</v>
      </c>
      <c r="B24" s="12" t="s">
        <v>108</v>
      </c>
      <c r="C24" s="13">
        <v>150000</v>
      </c>
      <c r="D24" s="14">
        <f>C24/C9*100</f>
        <v>0.06395537981526771</v>
      </c>
      <c r="E24" s="29"/>
    </row>
    <row r="25" spans="1:4" s="7" customFormat="1" ht="18" customHeight="1">
      <c r="A25" s="12" t="s">
        <v>60</v>
      </c>
      <c r="B25" s="12" t="s">
        <v>8</v>
      </c>
      <c r="C25" s="13">
        <v>110000</v>
      </c>
      <c r="D25" s="14">
        <f>C25/C9*100</f>
        <v>0.046900611864529644</v>
      </c>
    </row>
    <row r="26" spans="1:4" s="7" customFormat="1" ht="18" customHeight="1">
      <c r="A26" s="12" t="s">
        <v>61</v>
      </c>
      <c r="B26" s="12" t="s">
        <v>121</v>
      </c>
      <c r="C26" s="13">
        <v>172500</v>
      </c>
      <c r="D26" s="14">
        <f>C26/C9*100</f>
        <v>0.07354868678755785</v>
      </c>
    </row>
    <row r="27" spans="1:4" s="7" customFormat="1" ht="18" customHeight="1">
      <c r="A27" s="12" t="s">
        <v>120</v>
      </c>
      <c r="B27" s="12" t="s">
        <v>122</v>
      </c>
      <c r="C27" s="13">
        <v>1620000</v>
      </c>
      <c r="D27" s="14">
        <f>C27/C9*100</f>
        <v>0.6907181020048911</v>
      </c>
    </row>
    <row r="28" spans="1:4" s="7" customFormat="1" ht="18" customHeight="1">
      <c r="A28" s="12" t="s">
        <v>62</v>
      </c>
      <c r="B28" s="12" t="s">
        <v>124</v>
      </c>
      <c r="C28" s="13">
        <v>8000</v>
      </c>
      <c r="D28" s="14">
        <f>C28/C9*100</f>
        <v>0.0034109535901476105</v>
      </c>
    </row>
    <row r="29" spans="1:4" s="7" customFormat="1" ht="18" customHeight="1">
      <c r="A29" s="12" t="s">
        <v>123</v>
      </c>
      <c r="B29" s="12" t="s">
        <v>125</v>
      </c>
      <c r="C29" s="13">
        <v>175000</v>
      </c>
      <c r="D29" s="14">
        <f>C29/C9*100</f>
        <v>0.07461460978447898</v>
      </c>
    </row>
    <row r="30" spans="1:4" s="7" customFormat="1" ht="18" customHeight="1">
      <c r="A30" s="12" t="s">
        <v>63</v>
      </c>
      <c r="B30" s="12" t="s">
        <v>127</v>
      </c>
      <c r="C30" s="13">
        <v>18400</v>
      </c>
      <c r="D30" s="14">
        <f>C30/C9*100</f>
        <v>0.007845193257339504</v>
      </c>
    </row>
    <row r="31" spans="1:4" s="7" customFormat="1" ht="18" customHeight="1">
      <c r="A31" s="12" t="s">
        <v>126</v>
      </c>
      <c r="B31" s="12" t="s">
        <v>128</v>
      </c>
      <c r="C31" s="13">
        <v>900</v>
      </c>
      <c r="D31" s="14">
        <f>C31/C9*100</f>
        <v>0.00038373227889160617</v>
      </c>
    </row>
    <row r="32" spans="1:4" s="7" customFormat="1" ht="18" customHeight="1">
      <c r="A32" s="12" t="s">
        <v>131</v>
      </c>
      <c r="B32" s="12" t="s">
        <v>7</v>
      </c>
      <c r="C32" s="13">
        <v>400000</v>
      </c>
      <c r="D32" s="14">
        <f>C32/C9*100</f>
        <v>0.17054767950738053</v>
      </c>
    </row>
    <row r="33" spans="1:4" s="7" customFormat="1" ht="18" customHeight="1">
      <c r="A33" s="12" t="s">
        <v>132</v>
      </c>
      <c r="B33" s="12" t="s">
        <v>9</v>
      </c>
      <c r="C33" s="13">
        <v>220000</v>
      </c>
      <c r="D33" s="14">
        <f>C33/C9*100</f>
        <v>0.09380122372905929</v>
      </c>
    </row>
    <row r="34" spans="1:4" s="7" customFormat="1" ht="18" customHeight="1">
      <c r="A34" s="12" t="s">
        <v>64</v>
      </c>
      <c r="B34" s="12" t="s">
        <v>12</v>
      </c>
      <c r="C34" s="13">
        <v>1627500</v>
      </c>
      <c r="D34" s="14">
        <f>C34/C9*100</f>
        <v>0.6939158709956545</v>
      </c>
    </row>
    <row r="35" spans="1:4" s="7" customFormat="1" ht="18" customHeight="1">
      <c r="A35" s="12" t="s">
        <v>65</v>
      </c>
      <c r="B35" s="12" t="s">
        <v>46</v>
      </c>
      <c r="C35" s="13">
        <v>100000</v>
      </c>
      <c r="D35" s="14">
        <f>C35/C9*100</f>
        <v>0.042636919876845134</v>
      </c>
    </row>
    <row r="36" spans="1:4" s="7" customFormat="1" ht="18" customHeight="1">
      <c r="A36" s="12" t="s">
        <v>66</v>
      </c>
      <c r="B36" s="12" t="s">
        <v>47</v>
      </c>
      <c r="C36" s="13">
        <v>7500</v>
      </c>
      <c r="D36" s="14">
        <f>C36/C9*100</f>
        <v>0.003197768990763385</v>
      </c>
    </row>
    <row r="37" spans="1:4" s="7" customFormat="1" ht="18" customHeight="1">
      <c r="A37" s="12" t="s">
        <v>67</v>
      </c>
      <c r="B37" s="12" t="s">
        <v>10</v>
      </c>
      <c r="C37" s="13">
        <v>320000</v>
      </c>
      <c r="D37" s="14">
        <f>C37/C9*100</f>
        <v>0.13643814360590445</v>
      </c>
    </row>
    <row r="38" spans="1:4" s="7" customFormat="1" ht="18" customHeight="1">
      <c r="A38" s="12" t="s">
        <v>68</v>
      </c>
      <c r="B38" s="12" t="s">
        <v>11</v>
      </c>
      <c r="C38" s="13">
        <v>38000</v>
      </c>
      <c r="D38" s="14">
        <f>C38/C9*100</f>
        <v>0.01620202955320115</v>
      </c>
    </row>
    <row r="39" spans="1:4" s="7" customFormat="1" ht="18.75" customHeight="1">
      <c r="A39" s="12" t="s">
        <v>69</v>
      </c>
      <c r="B39" s="12" t="s">
        <v>45</v>
      </c>
      <c r="C39" s="13">
        <v>151000</v>
      </c>
      <c r="D39" s="14">
        <f>C39/C9*100</f>
        <v>0.06438174901403615</v>
      </c>
    </row>
    <row r="40" spans="1:4" s="7" customFormat="1" ht="18.75" customHeight="1">
      <c r="A40" s="12" t="s">
        <v>70</v>
      </c>
      <c r="B40" s="12" t="s">
        <v>13</v>
      </c>
      <c r="C40" s="13">
        <v>294000</v>
      </c>
      <c r="D40" s="14">
        <f>C40/C9*100</f>
        <v>0.12535254443792468</v>
      </c>
    </row>
    <row r="41" spans="1:4" s="7" customFormat="1" ht="18.75" customHeight="1">
      <c r="A41" s="12" t="s">
        <v>71</v>
      </c>
      <c r="B41" s="12" t="s">
        <v>43</v>
      </c>
      <c r="C41" s="13">
        <v>900000</v>
      </c>
      <c r="D41" s="14">
        <f>C41/C9*100</f>
        <v>0.3837322788916062</v>
      </c>
    </row>
    <row r="42" spans="1:5" s="7" customFormat="1" ht="18.75" customHeight="1">
      <c r="A42" s="12" t="s">
        <v>133</v>
      </c>
      <c r="B42" s="12" t="s">
        <v>134</v>
      </c>
      <c r="C42" s="13">
        <v>10000</v>
      </c>
      <c r="D42" s="14">
        <f>C42/C9*100</f>
        <v>0.004263691987684514</v>
      </c>
      <c r="E42" s="28"/>
    </row>
    <row r="43" spans="1:5" s="7" customFormat="1" ht="18.75" customHeight="1">
      <c r="A43" s="12" t="s">
        <v>211</v>
      </c>
      <c r="B43" s="12" t="s">
        <v>304</v>
      </c>
      <c r="C43" s="13">
        <v>10000</v>
      </c>
      <c r="D43" s="14">
        <f>C43/C9*100</f>
        <v>0.004263691987684514</v>
      </c>
      <c r="E43" s="28"/>
    </row>
    <row r="44" spans="1:4" s="7" customFormat="1" ht="18.75" customHeight="1">
      <c r="A44" s="12"/>
      <c r="B44" s="12"/>
      <c r="C44" s="13"/>
      <c r="D44" s="14"/>
    </row>
    <row r="45" spans="1:4" s="7" customFormat="1" ht="18.75" customHeight="1">
      <c r="A45" s="9"/>
      <c r="B45" s="9" t="s">
        <v>15</v>
      </c>
      <c r="C45" s="10">
        <f>SUM(C46:C52)</f>
        <v>10942200</v>
      </c>
      <c r="D45" s="15">
        <f>C45/C9*100</f>
        <v>4.665417046764149</v>
      </c>
    </row>
    <row r="46" spans="1:5" s="7" customFormat="1" ht="18.75" customHeight="1">
      <c r="A46" s="12" t="s">
        <v>73</v>
      </c>
      <c r="B46" s="12" t="s">
        <v>51</v>
      </c>
      <c r="C46" s="13">
        <v>1000000</v>
      </c>
      <c r="D46" s="14">
        <f>C46/C9*100</f>
        <v>0.4263691987684513</v>
      </c>
      <c r="E46" s="29"/>
    </row>
    <row r="47" spans="1:5" s="7" customFormat="1" ht="18.75" customHeight="1">
      <c r="A47" s="12" t="s">
        <v>73</v>
      </c>
      <c r="B47" s="12" t="s">
        <v>109</v>
      </c>
      <c r="C47" s="13">
        <v>560000</v>
      </c>
      <c r="D47" s="14">
        <f>C47/C9*100</f>
        <v>0.23876675131033276</v>
      </c>
      <c r="E47" s="29"/>
    </row>
    <row r="48" spans="1:5" s="7" customFormat="1" ht="18.75" customHeight="1">
      <c r="A48" s="12" t="s">
        <v>74</v>
      </c>
      <c r="B48" s="12" t="s">
        <v>17</v>
      </c>
      <c r="C48" s="13">
        <v>12000</v>
      </c>
      <c r="D48" s="14">
        <f>C48/C9*100</f>
        <v>0.005116430385221416</v>
      </c>
      <c r="E48" s="29"/>
    </row>
    <row r="49" spans="1:5" s="7" customFormat="1" ht="18.75" customHeight="1">
      <c r="A49" s="12" t="s">
        <v>74</v>
      </c>
      <c r="B49" s="12" t="s">
        <v>16</v>
      </c>
      <c r="C49" s="13">
        <v>5100000</v>
      </c>
      <c r="D49" s="14">
        <f>C49/C9*100</f>
        <v>2.174482913719102</v>
      </c>
      <c r="E49" s="29"/>
    </row>
    <row r="50" spans="1:5" s="7" customFormat="1" ht="18.75" customHeight="1">
      <c r="A50" s="12" t="s">
        <v>74</v>
      </c>
      <c r="B50" s="12" t="s">
        <v>234</v>
      </c>
      <c r="C50" s="13">
        <v>20200</v>
      </c>
      <c r="D50" s="14">
        <f>C50/C9*100</f>
        <v>0.008612657815122717</v>
      </c>
      <c r="E50" s="29"/>
    </row>
    <row r="51" spans="1:5" s="7" customFormat="1" ht="18.75" customHeight="1">
      <c r="A51" s="12" t="s">
        <v>75</v>
      </c>
      <c r="B51" s="12" t="s">
        <v>38</v>
      </c>
      <c r="C51" s="13">
        <v>4000000</v>
      </c>
      <c r="D51" s="14">
        <f>C51/C9*100</f>
        <v>1.7054767950738052</v>
      </c>
      <c r="E51" s="29"/>
    </row>
    <row r="52" spans="1:5" s="7" customFormat="1" ht="18.75" customHeight="1">
      <c r="A52" s="12" t="s">
        <v>76</v>
      </c>
      <c r="B52" s="12" t="s">
        <v>18</v>
      </c>
      <c r="C52" s="13">
        <v>250000</v>
      </c>
      <c r="D52" s="14">
        <f>C52/C9*100</f>
        <v>0.10659229969211283</v>
      </c>
      <c r="E52" s="29"/>
    </row>
    <row r="53" spans="1:4" s="7" customFormat="1" ht="18.75" customHeight="1">
      <c r="A53" s="12"/>
      <c r="B53" s="12"/>
      <c r="C53" s="13"/>
      <c r="D53" s="12"/>
    </row>
    <row r="54" spans="1:4" s="7" customFormat="1" ht="18.75" customHeight="1">
      <c r="A54" s="12" t="s">
        <v>77</v>
      </c>
      <c r="B54" s="9" t="s">
        <v>19</v>
      </c>
      <c r="C54" s="10">
        <v>350000</v>
      </c>
      <c r="D54" s="11">
        <f>C54/C9*100</f>
        <v>0.14922921956895796</v>
      </c>
    </row>
    <row r="55" spans="1:4" s="7" customFormat="1" ht="18.75" customHeight="1">
      <c r="A55" s="12"/>
      <c r="B55" s="12"/>
      <c r="C55" s="13"/>
      <c r="D55" s="12"/>
    </row>
    <row r="56" spans="1:4" s="7" customFormat="1" ht="18.75" customHeight="1">
      <c r="A56" s="12"/>
      <c r="B56" s="9" t="s">
        <v>118</v>
      </c>
      <c r="C56" s="10">
        <f>SUM(C58:C59)</f>
        <v>46357363</v>
      </c>
      <c r="D56" s="15">
        <f>C56/C9*100</f>
        <v>19.76535171932825</v>
      </c>
    </row>
    <row r="57" spans="1:4" s="7" customFormat="1" ht="18.75" customHeight="1">
      <c r="A57" s="12"/>
      <c r="B57" s="12"/>
      <c r="C57" s="13"/>
      <c r="D57" s="12"/>
    </row>
    <row r="58" spans="1:4" s="7" customFormat="1" ht="18.75" customHeight="1">
      <c r="A58" s="12" t="s">
        <v>78</v>
      </c>
      <c r="B58" s="17" t="s">
        <v>212</v>
      </c>
      <c r="C58" s="13">
        <v>43057363</v>
      </c>
      <c r="D58" s="14">
        <f>C58/C9*100</f>
        <v>18.35833336339236</v>
      </c>
    </row>
    <row r="59" spans="1:4" s="7" customFormat="1" ht="18.75" customHeight="1">
      <c r="A59" s="12" t="s">
        <v>79</v>
      </c>
      <c r="B59" s="17" t="s">
        <v>213</v>
      </c>
      <c r="C59" s="13">
        <v>3300000</v>
      </c>
      <c r="D59" s="14">
        <f>C59/C9*100</f>
        <v>1.4070183559358895</v>
      </c>
    </row>
    <row r="60" spans="1:4" s="7" customFormat="1" ht="18.75" customHeight="1">
      <c r="A60" s="12"/>
      <c r="B60" s="17"/>
      <c r="C60" s="13"/>
      <c r="D60" s="14"/>
    </row>
    <row r="61" spans="1:4" s="7" customFormat="1" ht="18.75" customHeight="1">
      <c r="A61" s="12"/>
      <c r="B61" s="18" t="s">
        <v>214</v>
      </c>
      <c r="C61" s="19">
        <f>SUM(C62:C94)</f>
        <v>11044458</v>
      </c>
      <c r="D61" s="15">
        <f>C61/C9*100</f>
        <v>4.709016708291813</v>
      </c>
    </row>
    <row r="62" spans="1:4" s="7" customFormat="1" ht="18" customHeight="1">
      <c r="A62" s="12" t="s">
        <v>198</v>
      </c>
      <c r="B62" s="20" t="s">
        <v>284</v>
      </c>
      <c r="C62" s="21">
        <v>4000000</v>
      </c>
      <c r="D62" s="14">
        <f>C62/C9*100</f>
        <v>1.7054767950738052</v>
      </c>
    </row>
    <row r="63" spans="1:4" s="7" customFormat="1" ht="18" customHeight="1">
      <c r="A63" s="12" t="s">
        <v>182</v>
      </c>
      <c r="B63" s="17" t="s">
        <v>285</v>
      </c>
      <c r="C63" s="13">
        <v>550000</v>
      </c>
      <c r="D63" s="14">
        <f>C63/C9*100</f>
        <v>0.23450305932264823</v>
      </c>
    </row>
    <row r="64" spans="1:4" s="7" customFormat="1" ht="18" customHeight="1">
      <c r="A64" s="12" t="s">
        <v>184</v>
      </c>
      <c r="B64" s="17" t="s">
        <v>286</v>
      </c>
      <c r="C64" s="13">
        <v>58282</v>
      </c>
      <c r="D64" s="14">
        <f>C64/C9*100</f>
        <v>0.02484964964262288</v>
      </c>
    </row>
    <row r="65" spans="1:4" s="7" customFormat="1" ht="18" customHeight="1">
      <c r="A65" s="12" t="s">
        <v>65</v>
      </c>
      <c r="B65" s="17" t="s">
        <v>287</v>
      </c>
      <c r="C65" s="13">
        <v>465000</v>
      </c>
      <c r="D65" s="14">
        <f>C65/C9*100</f>
        <v>0.19826167742732986</v>
      </c>
    </row>
    <row r="66" spans="1:4" s="7" customFormat="1" ht="18" customHeight="1">
      <c r="A66" s="12" t="s">
        <v>90</v>
      </c>
      <c r="B66" s="17" t="s">
        <v>288</v>
      </c>
      <c r="C66" s="13">
        <v>6000</v>
      </c>
      <c r="D66" s="14">
        <f>C66/C9*100</f>
        <v>0.002558215192610708</v>
      </c>
    </row>
    <row r="67" spans="1:4" s="7" customFormat="1" ht="18" customHeight="1">
      <c r="A67" s="12" t="s">
        <v>153</v>
      </c>
      <c r="B67" s="17" t="s">
        <v>289</v>
      </c>
      <c r="C67" s="13">
        <v>139150</v>
      </c>
      <c r="D67" s="14">
        <f>C67/C9*100</f>
        <v>0.05932927400863</v>
      </c>
    </row>
    <row r="68" spans="1:4" s="7" customFormat="1" ht="18" customHeight="1">
      <c r="A68" s="12" t="s">
        <v>215</v>
      </c>
      <c r="B68" s="17" t="s">
        <v>236</v>
      </c>
      <c r="C68" s="13">
        <v>1500</v>
      </c>
      <c r="D68" s="14">
        <f>C68/C9*100</f>
        <v>0.000639553798152677</v>
      </c>
    </row>
    <row r="69" spans="1:4" s="7" customFormat="1" ht="18" customHeight="1">
      <c r="A69" s="12" t="s">
        <v>154</v>
      </c>
      <c r="B69" s="17" t="s">
        <v>237</v>
      </c>
      <c r="C69" s="13">
        <v>27300</v>
      </c>
      <c r="D69" s="14">
        <f>C69/C9*100</f>
        <v>0.011639879126378722</v>
      </c>
    </row>
    <row r="70" spans="1:4" s="7" customFormat="1" ht="18" customHeight="1">
      <c r="A70" s="12" t="s">
        <v>155</v>
      </c>
      <c r="B70" s="17" t="s">
        <v>238</v>
      </c>
      <c r="C70" s="13">
        <v>56700</v>
      </c>
      <c r="D70" s="14">
        <f>C70/C9*100</f>
        <v>0.02417513357017119</v>
      </c>
    </row>
    <row r="71" spans="1:4" s="7" customFormat="1" ht="18" customHeight="1">
      <c r="A71" s="12" t="s">
        <v>156</v>
      </c>
      <c r="B71" s="17" t="s">
        <v>239</v>
      </c>
      <c r="C71" s="13">
        <v>2177130</v>
      </c>
      <c r="D71" s="14">
        <f>C71/C9*100</f>
        <v>0.9282611737147584</v>
      </c>
    </row>
    <row r="72" spans="1:4" s="7" customFormat="1" ht="18.75" customHeight="1">
      <c r="A72" s="12" t="s">
        <v>157</v>
      </c>
      <c r="B72" s="17" t="s">
        <v>235</v>
      </c>
      <c r="C72" s="13">
        <v>126212</v>
      </c>
      <c r="D72" s="14">
        <f>C72/C9*100</f>
        <v>0.053812909314963776</v>
      </c>
    </row>
    <row r="73" spans="1:4" s="7" customFormat="1" ht="18.75" customHeight="1">
      <c r="A73" s="12" t="s">
        <v>158</v>
      </c>
      <c r="B73" s="17" t="s">
        <v>240</v>
      </c>
      <c r="C73" s="13">
        <v>6010</v>
      </c>
      <c r="D73" s="14">
        <f>C73/C9*100</f>
        <v>0.0025624788845983923</v>
      </c>
    </row>
    <row r="74" spans="1:4" s="7" customFormat="1" ht="18.75" customHeight="1">
      <c r="A74" s="12" t="s">
        <v>159</v>
      </c>
      <c r="B74" s="17" t="s">
        <v>241</v>
      </c>
      <c r="C74" s="13">
        <v>6100</v>
      </c>
      <c r="D74" s="14">
        <f>C74/C9*100</f>
        <v>0.002600852112487553</v>
      </c>
    </row>
    <row r="75" spans="1:4" s="7" customFormat="1" ht="18.75" customHeight="1">
      <c r="A75" s="12" t="s">
        <v>219</v>
      </c>
      <c r="B75" s="17" t="s">
        <v>243</v>
      </c>
      <c r="C75" s="13">
        <v>4000</v>
      </c>
      <c r="D75" s="14">
        <f>C75/C9*100</f>
        <v>0.0017054767950738052</v>
      </c>
    </row>
    <row r="76" spans="1:4" s="7" customFormat="1" ht="18.75" customHeight="1">
      <c r="A76" s="12" t="s">
        <v>216</v>
      </c>
      <c r="B76" s="17" t="s">
        <v>244</v>
      </c>
      <c r="C76" s="13">
        <v>260000</v>
      </c>
      <c r="D76" s="14">
        <f>C76/C9*100</f>
        <v>0.11085599167979736</v>
      </c>
    </row>
    <row r="77" spans="1:4" s="7" customFormat="1" ht="18.75" customHeight="1">
      <c r="A77" s="12" t="s">
        <v>160</v>
      </c>
      <c r="B77" s="17" t="s">
        <v>260</v>
      </c>
      <c r="C77" s="13">
        <v>6000</v>
      </c>
      <c r="D77" s="14">
        <f>C77/C9*100</f>
        <v>0.002558215192610708</v>
      </c>
    </row>
    <row r="78" spans="1:4" s="7" customFormat="1" ht="18.75" customHeight="1">
      <c r="A78" s="12" t="s">
        <v>185</v>
      </c>
      <c r="B78" s="17" t="s">
        <v>203</v>
      </c>
      <c r="C78" s="13">
        <v>20000</v>
      </c>
      <c r="D78" s="14">
        <f>C78/C9*100</f>
        <v>0.008527383975369028</v>
      </c>
    </row>
    <row r="79" spans="1:4" s="7" customFormat="1" ht="18.75" customHeight="1">
      <c r="A79" s="12" t="s">
        <v>152</v>
      </c>
      <c r="B79" s="17" t="s">
        <v>186</v>
      </c>
      <c r="C79" s="13">
        <v>3550</v>
      </c>
      <c r="D79" s="14">
        <f>C79/C9*100</f>
        <v>0.0015136106556280023</v>
      </c>
    </row>
    <row r="80" spans="1:4" s="7" customFormat="1" ht="18.75" customHeight="1">
      <c r="A80" s="12" t="s">
        <v>217</v>
      </c>
      <c r="B80" s="17" t="s">
        <v>245</v>
      </c>
      <c r="C80" s="13">
        <v>1000</v>
      </c>
      <c r="D80" s="14">
        <f>C80/C9*100</f>
        <v>0.0004263691987684513</v>
      </c>
    </row>
    <row r="81" spans="1:4" s="7" customFormat="1" ht="18.75" customHeight="1">
      <c r="A81" s="12" t="s">
        <v>187</v>
      </c>
      <c r="B81" s="17" t="s">
        <v>246</v>
      </c>
      <c r="C81" s="13">
        <v>800</v>
      </c>
      <c r="D81" s="14">
        <f>C81/C9*100</f>
        <v>0.0003410953590147611</v>
      </c>
    </row>
    <row r="82" spans="1:4" s="7" customFormat="1" ht="18.75" customHeight="1">
      <c r="A82" s="12" t="s">
        <v>220</v>
      </c>
      <c r="B82" s="17" t="s">
        <v>247</v>
      </c>
      <c r="C82" s="13">
        <v>166</v>
      </c>
      <c r="D82" s="14">
        <f>C82/C9*100</f>
        <v>7.077728699556292E-05</v>
      </c>
    </row>
    <row r="83" spans="1:4" s="7" customFormat="1" ht="18.75" customHeight="1">
      <c r="A83" s="12" t="s">
        <v>188</v>
      </c>
      <c r="B83" s="17" t="s">
        <v>248</v>
      </c>
      <c r="C83" s="13">
        <v>8500</v>
      </c>
      <c r="D83" s="14">
        <f>C83/C9*100</f>
        <v>0.0036241381895318362</v>
      </c>
    </row>
    <row r="84" spans="1:4" s="7" customFormat="1" ht="18.75" customHeight="1">
      <c r="A84" s="12" t="s">
        <v>72</v>
      </c>
      <c r="B84" s="17" t="s">
        <v>249</v>
      </c>
      <c r="C84" s="13">
        <v>50000</v>
      </c>
      <c r="D84" s="14">
        <f>C84/C9*100</f>
        <v>0.021318459938422567</v>
      </c>
    </row>
    <row r="85" spans="1:4" s="7" customFormat="1" ht="18.75" customHeight="1">
      <c r="A85" s="12" t="s">
        <v>161</v>
      </c>
      <c r="B85" s="17" t="s">
        <v>250</v>
      </c>
      <c r="C85" s="13">
        <v>125000</v>
      </c>
      <c r="D85" s="14">
        <f>C85/C9*100</f>
        <v>0.05329614984605641</v>
      </c>
    </row>
    <row r="86" spans="1:4" s="7" customFormat="1" ht="18.75" customHeight="1">
      <c r="A86" s="12" t="s">
        <v>162</v>
      </c>
      <c r="B86" s="17" t="s">
        <v>251</v>
      </c>
      <c r="C86" s="13">
        <v>631288</v>
      </c>
      <c r="D86" s="14">
        <f>C86/C9*100</f>
        <v>0.2691617587521381</v>
      </c>
    </row>
    <row r="87" spans="1:4" s="7" customFormat="1" ht="18.75" customHeight="1">
      <c r="A87" s="12" t="s">
        <v>163</v>
      </c>
      <c r="B87" s="17" t="s">
        <v>252</v>
      </c>
      <c r="C87" s="13">
        <v>427380</v>
      </c>
      <c r="D87" s="14">
        <f>C87/C9*100</f>
        <v>0.18222166816966073</v>
      </c>
    </row>
    <row r="88" spans="1:4" s="7" customFormat="1" ht="18.75" customHeight="1">
      <c r="A88" s="12" t="s">
        <v>165</v>
      </c>
      <c r="B88" s="17" t="s">
        <v>253</v>
      </c>
      <c r="C88" s="13">
        <v>45850</v>
      </c>
      <c r="D88" s="14">
        <f>C88/C9*100</f>
        <v>0.019549027763533493</v>
      </c>
    </row>
    <row r="89" spans="1:4" s="7" customFormat="1" ht="18.75" customHeight="1">
      <c r="A89" s="12" t="s">
        <v>164</v>
      </c>
      <c r="B89" s="17" t="s">
        <v>254</v>
      </c>
      <c r="C89" s="13">
        <v>1540</v>
      </c>
      <c r="D89" s="14">
        <f>C89/C9*100</f>
        <v>0.000656608566103415</v>
      </c>
    </row>
    <row r="90" spans="1:4" s="7" customFormat="1" ht="18.75" customHeight="1">
      <c r="A90" s="12" t="s">
        <v>189</v>
      </c>
      <c r="B90" s="17" t="s">
        <v>255</v>
      </c>
      <c r="C90" s="13">
        <v>220000</v>
      </c>
      <c r="D90" s="14">
        <f>C90/C9*100</f>
        <v>0.09380122372905929</v>
      </c>
    </row>
    <row r="91" spans="1:4" s="7" customFormat="1" ht="18.75" customHeight="1">
      <c r="A91" s="12" t="s">
        <v>166</v>
      </c>
      <c r="B91" s="17" t="s">
        <v>256</v>
      </c>
      <c r="C91" s="13">
        <v>230000</v>
      </c>
      <c r="D91" s="14">
        <f>C91/C9*100</f>
        <v>0.0980649157167438</v>
      </c>
    </row>
    <row r="92" spans="1:4" s="7" customFormat="1" ht="18.75" customHeight="1">
      <c r="A92" s="12" t="s">
        <v>167</v>
      </c>
      <c r="B92" s="17" t="s">
        <v>257</v>
      </c>
      <c r="C92" s="13">
        <v>1330000</v>
      </c>
      <c r="D92" s="14">
        <f>C92/C9*100</f>
        <v>0.5670710343620403</v>
      </c>
    </row>
    <row r="93" spans="1:4" s="7" customFormat="1" ht="18.75" customHeight="1">
      <c r="A93" s="12" t="s">
        <v>218</v>
      </c>
      <c r="B93" s="17" t="s">
        <v>258</v>
      </c>
      <c r="C93" s="13">
        <v>10000</v>
      </c>
      <c r="D93" s="14">
        <f>C93/C9*100</f>
        <v>0.004263691987684514</v>
      </c>
    </row>
    <row r="94" spans="1:5" s="7" customFormat="1" ht="18.75" customHeight="1">
      <c r="A94" s="12" t="s">
        <v>209</v>
      </c>
      <c r="B94" s="17" t="s">
        <v>259</v>
      </c>
      <c r="C94" s="13">
        <v>50000</v>
      </c>
      <c r="D94" s="14">
        <f>C94/C9*100</f>
        <v>0.021318459938422567</v>
      </c>
      <c r="E94" s="28"/>
    </row>
    <row r="95" spans="1:4" s="7" customFormat="1" ht="18.75" customHeight="1">
      <c r="A95" s="12"/>
      <c r="B95" s="17"/>
      <c r="C95" s="13"/>
      <c r="D95" s="14"/>
    </row>
    <row r="96" spans="1:4" s="7" customFormat="1" ht="18.75" customHeight="1">
      <c r="A96" s="12"/>
      <c r="B96" s="22" t="s">
        <v>199</v>
      </c>
      <c r="C96" s="10">
        <f>SUM(C97:C100)</f>
        <v>15760</v>
      </c>
      <c r="D96" s="11">
        <f>C96/C9*100</f>
        <v>0.006719578572590793</v>
      </c>
    </row>
    <row r="97" spans="1:4" s="7" customFormat="1" ht="18.75" customHeight="1">
      <c r="A97" s="12" t="s">
        <v>141</v>
      </c>
      <c r="B97" s="16" t="s">
        <v>52</v>
      </c>
      <c r="C97" s="13">
        <v>14025</v>
      </c>
      <c r="D97" s="14">
        <f>C97/C9*100</f>
        <v>0.0059798280127275295</v>
      </c>
    </row>
    <row r="98" spans="1:4" s="7" customFormat="1" ht="18.75" customHeight="1">
      <c r="A98" s="12" t="s">
        <v>142</v>
      </c>
      <c r="B98" s="16" t="s">
        <v>52</v>
      </c>
      <c r="C98" s="13">
        <v>150</v>
      </c>
      <c r="D98" s="14">
        <f>C98/C9*100</f>
        <v>6.39553798152677E-05</v>
      </c>
    </row>
    <row r="99" spans="1:4" s="7" customFormat="1" ht="18.75" customHeight="1">
      <c r="A99" s="12" t="s">
        <v>145</v>
      </c>
      <c r="B99" s="16" t="s">
        <v>52</v>
      </c>
      <c r="C99" s="13">
        <v>1185</v>
      </c>
      <c r="D99" s="14">
        <f>C99/C9*100</f>
        <v>0.0005052475005406148</v>
      </c>
    </row>
    <row r="100" spans="1:4" s="7" customFormat="1" ht="18.75" customHeight="1">
      <c r="A100" s="12" t="s">
        <v>143</v>
      </c>
      <c r="B100" s="16" t="s">
        <v>52</v>
      </c>
      <c r="C100" s="13">
        <v>400</v>
      </c>
      <c r="D100" s="14">
        <f>C100/C9*100</f>
        <v>0.00017054767950738054</v>
      </c>
    </row>
    <row r="101" spans="1:4" s="7" customFormat="1" ht="18.75" customHeight="1">
      <c r="A101" s="12"/>
      <c r="B101" s="16"/>
      <c r="C101" s="13"/>
      <c r="D101" s="12"/>
    </row>
    <row r="102" spans="1:4" s="7" customFormat="1" ht="18.75" customHeight="1">
      <c r="A102" s="12"/>
      <c r="B102" s="9" t="s">
        <v>200</v>
      </c>
      <c r="C102" s="10">
        <f>SUM(C103:C104)</f>
        <v>25372353</v>
      </c>
      <c r="D102" s="11">
        <f>C102/C9*100</f>
        <v>10.817989819480314</v>
      </c>
    </row>
    <row r="103" spans="1:4" s="7" customFormat="1" ht="18.75" customHeight="1">
      <c r="A103" s="12" t="s">
        <v>80</v>
      </c>
      <c r="B103" s="12" t="s">
        <v>21</v>
      </c>
      <c r="C103" s="13">
        <v>25061302</v>
      </c>
      <c r="D103" s="23">
        <f>C103/C9*100</f>
        <v>10.685367253834187</v>
      </c>
    </row>
    <row r="104" spans="1:4" s="7" customFormat="1" ht="18.75" customHeight="1">
      <c r="A104" s="12" t="s">
        <v>81</v>
      </c>
      <c r="B104" s="12" t="s">
        <v>53</v>
      </c>
      <c r="C104" s="13">
        <v>311051</v>
      </c>
      <c r="D104" s="23">
        <f>C104/C9*100</f>
        <v>0.13262256564612554</v>
      </c>
    </row>
    <row r="105" spans="1:4" s="7" customFormat="1" ht="18.75" customHeight="1">
      <c r="A105" s="12"/>
      <c r="B105" s="12"/>
      <c r="C105" s="13"/>
      <c r="D105" s="12"/>
    </row>
    <row r="106" spans="1:4" s="7" customFormat="1" ht="19.5" customHeight="1">
      <c r="A106" s="12"/>
      <c r="B106" s="1" t="s">
        <v>204</v>
      </c>
      <c r="C106" s="10">
        <f>C107+C117+C125</f>
        <v>26580682</v>
      </c>
      <c r="D106" s="11">
        <f>C106/C9*100</f>
        <v>11.333184087058996</v>
      </c>
    </row>
    <row r="107" spans="1:4" s="7" customFormat="1" ht="28.5" customHeight="1">
      <c r="A107" s="12"/>
      <c r="B107" s="1" t="s">
        <v>119</v>
      </c>
      <c r="C107" s="10">
        <f>SUM(C108:C115)</f>
        <v>23536664</v>
      </c>
      <c r="D107" s="11">
        <f>C107/C9*100</f>
        <v>10.035308571362252</v>
      </c>
    </row>
    <row r="108" spans="1:4" s="7" customFormat="1" ht="18" customHeight="1">
      <c r="A108" s="14" t="s">
        <v>82</v>
      </c>
      <c r="B108" s="14" t="s">
        <v>33</v>
      </c>
      <c r="C108" s="13">
        <v>455213</v>
      </c>
      <c r="D108" s="14">
        <f>C108/C9*100</f>
        <v>0.19408880207898305</v>
      </c>
    </row>
    <row r="109" spans="1:4" s="7" customFormat="1" ht="18" customHeight="1">
      <c r="A109" s="14" t="s">
        <v>83</v>
      </c>
      <c r="B109" s="14" t="s">
        <v>23</v>
      </c>
      <c r="C109" s="13">
        <v>12955</v>
      </c>
      <c r="D109" s="14">
        <f>C109/C9*100</f>
        <v>0.005523612970045287</v>
      </c>
    </row>
    <row r="110" spans="1:4" s="7" customFormat="1" ht="18" customHeight="1">
      <c r="A110" s="14" t="s">
        <v>85</v>
      </c>
      <c r="B110" s="14" t="s">
        <v>54</v>
      </c>
      <c r="C110" s="13">
        <v>4230</v>
      </c>
      <c r="D110" s="14">
        <f>C110/C9*100</f>
        <v>0.0018035417107905493</v>
      </c>
    </row>
    <row r="111" spans="1:4" s="7" customFormat="1" ht="18" customHeight="1">
      <c r="A111" s="14" t="s">
        <v>84</v>
      </c>
      <c r="B111" s="14" t="s">
        <v>26</v>
      </c>
      <c r="C111" s="13">
        <v>277935</v>
      </c>
      <c r="D111" s="14">
        <f>C111/C9*100</f>
        <v>0.11850292325970953</v>
      </c>
    </row>
    <row r="112" spans="1:4" s="7" customFormat="1" ht="18" customHeight="1">
      <c r="A112" s="14" t="s">
        <v>135</v>
      </c>
      <c r="B112" s="14" t="s">
        <v>136</v>
      </c>
      <c r="C112" s="13">
        <v>20391677</v>
      </c>
      <c r="D112" s="14">
        <f>C112/C9*100</f>
        <v>8.694382984035057</v>
      </c>
    </row>
    <row r="113" spans="1:4" s="7" customFormat="1" ht="18" customHeight="1">
      <c r="A113" s="14" t="s">
        <v>86</v>
      </c>
      <c r="B113" s="14" t="s">
        <v>44</v>
      </c>
      <c r="C113" s="13">
        <v>213646</v>
      </c>
      <c r="D113" s="14">
        <f>C113/C9*100</f>
        <v>0.09109207384008455</v>
      </c>
    </row>
    <row r="114" spans="1:4" s="7" customFormat="1" ht="18" customHeight="1">
      <c r="A114" s="14" t="s">
        <v>87</v>
      </c>
      <c r="B114" s="14" t="s">
        <v>14</v>
      </c>
      <c r="C114" s="13">
        <v>2086008</v>
      </c>
      <c r="D114" s="14">
        <f>C114/C9*100</f>
        <v>0.8894095595845796</v>
      </c>
    </row>
    <row r="115" spans="1:4" s="7" customFormat="1" ht="18" customHeight="1">
      <c r="A115" s="14" t="s">
        <v>88</v>
      </c>
      <c r="B115" s="14" t="s">
        <v>25</v>
      </c>
      <c r="C115" s="13">
        <v>95000</v>
      </c>
      <c r="D115" s="14">
        <f>C115/C9*100</f>
        <v>0.040505073883002875</v>
      </c>
    </row>
    <row r="116" spans="1:4" s="7" customFormat="1" ht="16.5" customHeight="1">
      <c r="A116" s="14"/>
      <c r="B116" s="14"/>
      <c r="C116" s="13"/>
      <c r="D116" s="14"/>
    </row>
    <row r="117" spans="1:4" s="7" customFormat="1" ht="18" customHeight="1">
      <c r="A117" s="14"/>
      <c r="B117" s="11" t="s">
        <v>39</v>
      </c>
      <c r="C117" s="10">
        <f>C118+C122</f>
        <v>2986416</v>
      </c>
      <c r="D117" s="11">
        <f>C117/C9*100</f>
        <v>1.2733157971092832</v>
      </c>
    </row>
    <row r="118" spans="1:4" s="7" customFormat="1" ht="18" customHeight="1">
      <c r="A118" s="14"/>
      <c r="B118" s="11" t="s">
        <v>22</v>
      </c>
      <c r="C118" s="10">
        <f>SUM(C119:C120)</f>
        <v>2336416</v>
      </c>
      <c r="D118" s="11">
        <f>C118/C9*100</f>
        <v>0.9961758179097899</v>
      </c>
    </row>
    <row r="119" spans="1:4" s="7" customFormat="1" ht="18" customHeight="1">
      <c r="A119" s="14" t="s">
        <v>137</v>
      </c>
      <c r="B119" s="14" t="s">
        <v>14</v>
      </c>
      <c r="C119" s="13">
        <v>1145085</v>
      </c>
      <c r="D119" s="14">
        <f>C119/C9*100</f>
        <v>0.48822897397177206</v>
      </c>
    </row>
    <row r="120" spans="1:4" s="7" customFormat="1" ht="18" customHeight="1">
      <c r="A120" s="14" t="s">
        <v>144</v>
      </c>
      <c r="B120" s="14" t="s">
        <v>24</v>
      </c>
      <c r="C120" s="13">
        <v>1191331</v>
      </c>
      <c r="D120" s="14">
        <f>C120/C9*100</f>
        <v>0.5079468439380179</v>
      </c>
    </row>
    <row r="121" spans="1:4" s="7" customFormat="1" ht="18" customHeight="1">
      <c r="A121" s="14"/>
      <c r="B121" s="14"/>
      <c r="C121" s="13"/>
      <c r="D121" s="14"/>
    </row>
    <row r="122" spans="1:4" s="7" customFormat="1" ht="18" customHeight="1">
      <c r="A122" s="14"/>
      <c r="B122" s="11" t="s">
        <v>40</v>
      </c>
      <c r="C122" s="10">
        <f>SUM(C123:C123)</f>
        <v>650000</v>
      </c>
      <c r="D122" s="15">
        <f>C122/C9*100</f>
        <v>0.27713997919949335</v>
      </c>
    </row>
    <row r="123" spans="1:5" s="7" customFormat="1" ht="18" customHeight="1">
      <c r="A123" s="14" t="s">
        <v>138</v>
      </c>
      <c r="B123" s="14" t="s">
        <v>221</v>
      </c>
      <c r="C123" s="13">
        <v>650000</v>
      </c>
      <c r="D123" s="14">
        <f>C123/C9*100</f>
        <v>0.27713997919949335</v>
      </c>
      <c r="E123" s="28"/>
    </row>
    <row r="124" spans="1:4" s="7" customFormat="1" ht="18" customHeight="1">
      <c r="A124" s="14"/>
      <c r="B124" s="14"/>
      <c r="C124" s="13"/>
      <c r="D124" s="14"/>
    </row>
    <row r="125" spans="1:4" s="7" customFormat="1" ht="16.5" customHeight="1">
      <c r="A125" s="14"/>
      <c r="B125" s="11" t="s">
        <v>41</v>
      </c>
      <c r="C125" s="10">
        <f>SUM(C126:C126)</f>
        <v>57602</v>
      </c>
      <c r="D125" s="11">
        <f>C125/C9*100</f>
        <v>0.02455971858746033</v>
      </c>
    </row>
    <row r="126" spans="1:4" s="7" customFormat="1" ht="18" customHeight="1">
      <c r="A126" s="14" t="s">
        <v>222</v>
      </c>
      <c r="B126" s="14" t="s">
        <v>223</v>
      </c>
      <c r="C126" s="13">
        <v>57602</v>
      </c>
      <c r="D126" s="14">
        <f>C126/C9*100</f>
        <v>0.02455971858746033</v>
      </c>
    </row>
    <row r="127" spans="1:4" s="7" customFormat="1" ht="18" customHeight="1">
      <c r="A127" s="14"/>
      <c r="B127" s="14"/>
      <c r="C127" s="13"/>
      <c r="D127" s="14"/>
    </row>
    <row r="128" spans="1:4" s="7" customFormat="1" ht="18" customHeight="1">
      <c r="A128" s="14"/>
      <c r="B128" s="15" t="s">
        <v>291</v>
      </c>
      <c r="C128" s="19">
        <f>SUM(C129:C131)</f>
        <v>3969308</v>
      </c>
      <c r="D128" s="15">
        <f>C128/C9*100</f>
        <v>1.692390671625204</v>
      </c>
    </row>
    <row r="129" spans="1:4" s="7" customFormat="1" ht="25.5" customHeight="1">
      <c r="A129" s="14" t="s">
        <v>297</v>
      </c>
      <c r="B129" s="30" t="s">
        <v>292</v>
      </c>
      <c r="C129" s="13">
        <v>2996500</v>
      </c>
      <c r="D129" s="14">
        <f>C129/C9*100</f>
        <v>1.2776153041096643</v>
      </c>
    </row>
    <row r="130" spans="1:4" s="7" customFormat="1" ht="19.5" customHeight="1">
      <c r="A130" s="14" t="s">
        <v>293</v>
      </c>
      <c r="B130" s="30" t="s">
        <v>294</v>
      </c>
      <c r="C130" s="13">
        <v>172808</v>
      </c>
      <c r="D130" s="14">
        <f>C130/C9*100</f>
        <v>0.07368000850077853</v>
      </c>
    </row>
    <row r="131" spans="1:4" s="7" customFormat="1" ht="25.5" customHeight="1">
      <c r="A131" s="14" t="s">
        <v>295</v>
      </c>
      <c r="B131" s="30" t="s">
        <v>296</v>
      </c>
      <c r="C131" s="13">
        <v>800000</v>
      </c>
      <c r="D131" s="14">
        <f>C131/C9*100</f>
        <v>0.34109535901476107</v>
      </c>
    </row>
    <row r="132" spans="1:4" s="7" customFormat="1" ht="18" customHeight="1">
      <c r="A132" s="14"/>
      <c r="B132" s="14"/>
      <c r="C132" s="13"/>
      <c r="D132" s="14"/>
    </row>
    <row r="133" spans="1:4" s="7" customFormat="1" ht="24" customHeight="1">
      <c r="A133" s="34" t="s">
        <v>106</v>
      </c>
      <c r="B133" s="35"/>
      <c r="C133" s="35"/>
      <c r="D133" s="36"/>
    </row>
    <row r="134" spans="1:4" s="7" customFormat="1" ht="26.25" customHeight="1">
      <c r="A134" s="14"/>
      <c r="B134" s="4" t="s">
        <v>302</v>
      </c>
      <c r="C134" s="10">
        <f>C135+C187+C210</f>
        <v>74903594</v>
      </c>
      <c r="D134" s="11">
        <f>C134/C9*100</f>
        <v>31.936585358657375</v>
      </c>
    </row>
    <row r="135" spans="1:4" s="7" customFormat="1" ht="18" customHeight="1">
      <c r="A135" s="14"/>
      <c r="B135" s="11" t="s">
        <v>202</v>
      </c>
      <c r="C135" s="10">
        <f>C136+C183</f>
        <v>55774683</v>
      </c>
      <c r="D135" s="11">
        <f>C135/C9*100</f>
        <v>23.78060690227436</v>
      </c>
    </row>
    <row r="136" spans="1:4" s="7" customFormat="1" ht="18.75" customHeight="1">
      <c r="A136" s="14"/>
      <c r="B136" s="4" t="s">
        <v>233</v>
      </c>
      <c r="C136" s="10">
        <f>C137+C143+C146+C150+C179</f>
        <v>17126417</v>
      </c>
      <c r="D136" s="11">
        <f>C136/C9*100</f>
        <v>7.302176694064384</v>
      </c>
    </row>
    <row r="137" spans="1:4" s="7" customFormat="1" ht="18" customHeight="1">
      <c r="A137" s="12"/>
      <c r="B137" s="9" t="s">
        <v>225</v>
      </c>
      <c r="C137" s="10">
        <f>SUM(C138:C141)</f>
        <v>1267500</v>
      </c>
      <c r="D137" s="11">
        <v>0.73</v>
      </c>
    </row>
    <row r="138" spans="1:4" s="7" customFormat="1" ht="18" customHeight="1">
      <c r="A138" s="12" t="s">
        <v>66</v>
      </c>
      <c r="B138" s="12" t="s">
        <v>47</v>
      </c>
      <c r="C138" s="13">
        <v>11000</v>
      </c>
      <c r="D138" s="14">
        <f>C138/C9*100</f>
        <v>0.004690061186452965</v>
      </c>
    </row>
    <row r="139" spans="1:4" s="7" customFormat="1" ht="18" customHeight="1">
      <c r="A139" s="12" t="s">
        <v>90</v>
      </c>
      <c r="B139" s="12" t="s">
        <v>49</v>
      </c>
      <c r="C139" s="13">
        <v>5500</v>
      </c>
      <c r="D139" s="14">
        <f>C139/C9*100</f>
        <v>0.0023450305932264824</v>
      </c>
    </row>
    <row r="140" spans="1:4" s="7" customFormat="1" ht="18" customHeight="1">
      <c r="A140" s="12" t="s">
        <v>91</v>
      </c>
      <c r="B140" s="12" t="s">
        <v>28</v>
      </c>
      <c r="C140" s="13">
        <v>1250000</v>
      </c>
      <c r="D140" s="14">
        <f>C140/C9*100</f>
        <v>0.5329614984605642</v>
      </c>
    </row>
    <row r="141" spans="1:4" s="7" customFormat="1" ht="18" customHeight="1">
      <c r="A141" s="12" t="s">
        <v>92</v>
      </c>
      <c r="B141" s="12" t="s">
        <v>147</v>
      </c>
      <c r="C141" s="13">
        <v>1000</v>
      </c>
      <c r="D141" s="14">
        <f>C141/C9*100</f>
        <v>0.0004263691987684513</v>
      </c>
    </row>
    <row r="142" spans="1:4" s="7" customFormat="1" ht="18" customHeight="1">
      <c r="A142" s="12"/>
      <c r="B142" s="12"/>
      <c r="C142" s="13"/>
      <c r="D142" s="14"/>
    </row>
    <row r="143" spans="1:4" s="7" customFormat="1" ht="18" customHeight="1">
      <c r="A143" s="12"/>
      <c r="B143" s="9" t="s">
        <v>226</v>
      </c>
      <c r="C143" s="10">
        <f>SUM(C144:C144)</f>
        <v>14070</v>
      </c>
      <c r="D143" s="11">
        <f>C143/C9*100</f>
        <v>0.00599901462667211</v>
      </c>
    </row>
    <row r="144" spans="1:4" s="7" customFormat="1" ht="18" customHeight="1">
      <c r="A144" s="12" t="s">
        <v>73</v>
      </c>
      <c r="B144" s="12" t="s">
        <v>55</v>
      </c>
      <c r="C144" s="13">
        <v>14070</v>
      </c>
      <c r="D144" s="23">
        <f>C144/C9*100</f>
        <v>0.00599901462667211</v>
      </c>
    </row>
    <row r="145" spans="1:4" s="7" customFormat="1" ht="18" customHeight="1">
      <c r="A145" s="12"/>
      <c r="B145" s="12"/>
      <c r="C145" s="13"/>
      <c r="D145" s="14"/>
    </row>
    <row r="146" spans="1:4" s="7" customFormat="1" ht="18" customHeight="1">
      <c r="A146" s="12"/>
      <c r="B146" s="9" t="s">
        <v>230</v>
      </c>
      <c r="C146" s="10">
        <f>SUM(C147:C148)</f>
        <v>12904925</v>
      </c>
      <c r="D146" s="11">
        <v>5.47</v>
      </c>
    </row>
    <row r="147" spans="1:4" s="7" customFormat="1" ht="18" customHeight="1">
      <c r="A147" s="12" t="s">
        <v>112</v>
      </c>
      <c r="B147" s="12" t="s">
        <v>227</v>
      </c>
      <c r="C147" s="13">
        <v>12184925</v>
      </c>
      <c r="D147" s="14">
        <f>C147/C9*100</f>
        <v>5.1952767093036725</v>
      </c>
    </row>
    <row r="148" spans="1:4" s="7" customFormat="1" ht="18" customHeight="1">
      <c r="A148" s="12" t="s">
        <v>113</v>
      </c>
      <c r="B148" s="12" t="s">
        <v>303</v>
      </c>
      <c r="C148" s="13">
        <v>720000</v>
      </c>
      <c r="D148" s="14">
        <f>C148/C9*100</f>
        <v>0.30698582311328493</v>
      </c>
    </row>
    <row r="149" spans="1:4" s="7" customFormat="1" ht="18" customHeight="1">
      <c r="A149" s="12"/>
      <c r="B149" s="12"/>
      <c r="C149" s="13"/>
      <c r="D149" s="14"/>
    </row>
    <row r="150" spans="1:4" s="7" customFormat="1" ht="18" customHeight="1">
      <c r="A150" s="25"/>
      <c r="B150" s="25" t="s">
        <v>231</v>
      </c>
      <c r="C150" s="19">
        <f>SUM(C151:C177)</f>
        <v>2646622</v>
      </c>
      <c r="D150" s="15">
        <f>C150/C9*100</f>
        <v>1.128438101582956</v>
      </c>
    </row>
    <row r="151" spans="1:4" s="7" customFormat="1" ht="18" customHeight="1">
      <c r="A151" s="26" t="s">
        <v>183</v>
      </c>
      <c r="B151" s="26" t="s">
        <v>261</v>
      </c>
      <c r="C151" s="24">
        <v>380000</v>
      </c>
      <c r="D151" s="14">
        <f>C151/C9*100</f>
        <v>0.1620202955320115</v>
      </c>
    </row>
    <row r="152" spans="1:4" s="7" customFormat="1" ht="18" customHeight="1">
      <c r="A152" s="12" t="s">
        <v>168</v>
      </c>
      <c r="B152" s="12" t="s">
        <v>262</v>
      </c>
      <c r="C152" s="13">
        <v>1360</v>
      </c>
      <c r="D152" s="14">
        <f>C152/C9*100</f>
        <v>0.0005798621103250939</v>
      </c>
    </row>
    <row r="153" spans="1:4" s="7" customFormat="1" ht="18" customHeight="1">
      <c r="A153" s="12" t="s">
        <v>169</v>
      </c>
      <c r="B153" s="12" t="s">
        <v>263</v>
      </c>
      <c r="C153" s="13">
        <v>166986</v>
      </c>
      <c r="D153" s="14">
        <f>C153/C9*100</f>
        <v>0.07119768702554861</v>
      </c>
    </row>
    <row r="154" spans="1:4" s="7" customFormat="1" ht="18" customHeight="1">
      <c r="A154" s="12" t="s">
        <v>170</v>
      </c>
      <c r="B154" s="12" t="s">
        <v>264</v>
      </c>
      <c r="C154" s="13">
        <v>8930</v>
      </c>
      <c r="D154" s="14">
        <f>C154/C9*100</f>
        <v>0.00380747694500227</v>
      </c>
    </row>
    <row r="155" spans="1:4" s="7" customFormat="1" ht="18" customHeight="1">
      <c r="A155" s="12" t="s">
        <v>210</v>
      </c>
      <c r="B155" s="12" t="s">
        <v>265</v>
      </c>
      <c r="C155" s="13">
        <v>500</v>
      </c>
      <c r="D155" s="14">
        <f>C155/C9*100</f>
        <v>0.00021318459938422565</v>
      </c>
    </row>
    <row r="156" spans="1:4" s="7" customFormat="1" ht="18" customHeight="1">
      <c r="A156" s="12" t="s">
        <v>171</v>
      </c>
      <c r="B156" s="12" t="s">
        <v>266</v>
      </c>
      <c r="C156" s="13">
        <v>8372</v>
      </c>
      <c r="D156" s="14">
        <f>C156/C9*100</f>
        <v>0.0035695629320894743</v>
      </c>
    </row>
    <row r="157" spans="1:4" s="7" customFormat="1" ht="18" customHeight="1">
      <c r="A157" s="12" t="s">
        <v>172</v>
      </c>
      <c r="B157" s="12" t="s">
        <v>267</v>
      </c>
      <c r="C157" s="13">
        <v>2163</v>
      </c>
      <c r="D157" s="14">
        <f>C157/C9*100</f>
        <v>0.0009222365769361602</v>
      </c>
    </row>
    <row r="158" spans="1:4" s="7" customFormat="1" ht="18" customHeight="1">
      <c r="A158" s="12" t="s">
        <v>173</v>
      </c>
      <c r="B158" s="12" t="s">
        <v>268</v>
      </c>
      <c r="C158" s="13">
        <v>239561</v>
      </c>
      <c r="D158" s="14">
        <f>C158/C9*100</f>
        <v>0.10214143162616895</v>
      </c>
    </row>
    <row r="159" spans="1:4" s="7" customFormat="1" ht="18" customHeight="1">
      <c r="A159" s="12" t="s">
        <v>174</v>
      </c>
      <c r="B159" s="12" t="s">
        <v>269</v>
      </c>
      <c r="C159" s="13">
        <v>5500</v>
      </c>
      <c r="D159" s="14">
        <f>C159/C9*100</f>
        <v>0.0023450305932264824</v>
      </c>
    </row>
    <row r="160" spans="1:4" s="7" customFormat="1" ht="18" customHeight="1">
      <c r="A160" s="12" t="s">
        <v>190</v>
      </c>
      <c r="B160" s="12" t="s">
        <v>270</v>
      </c>
      <c r="C160" s="13">
        <v>2600</v>
      </c>
      <c r="D160" s="14">
        <f>C160/C9*100</f>
        <v>0.0011085599167979735</v>
      </c>
    </row>
    <row r="161" spans="1:4" s="7" customFormat="1" ht="18" customHeight="1">
      <c r="A161" s="12" t="s">
        <v>175</v>
      </c>
      <c r="B161" s="12" t="s">
        <v>271</v>
      </c>
      <c r="C161" s="13">
        <v>3000</v>
      </c>
      <c r="D161" s="14">
        <f>C161/C9*100</f>
        <v>0.001279107596305354</v>
      </c>
    </row>
    <row r="162" spans="1:4" s="7" customFormat="1" ht="18" customHeight="1">
      <c r="A162" s="12" t="s">
        <v>176</v>
      </c>
      <c r="B162" s="12" t="s">
        <v>272</v>
      </c>
      <c r="C162" s="13">
        <v>143880</v>
      </c>
      <c r="D162" s="14">
        <f>C162/C9*100</f>
        <v>0.06134600031880477</v>
      </c>
    </row>
    <row r="163" spans="1:4" s="7" customFormat="1" ht="18" customHeight="1">
      <c r="A163" s="12" t="s">
        <v>191</v>
      </c>
      <c r="B163" s="12" t="s">
        <v>273</v>
      </c>
      <c r="C163" s="13">
        <v>6320</v>
      </c>
      <c r="D163" s="14">
        <f>C163/C9*100</f>
        <v>0.0026946533362166127</v>
      </c>
    </row>
    <row r="164" spans="1:4" s="7" customFormat="1" ht="18" customHeight="1">
      <c r="A164" s="12" t="s">
        <v>177</v>
      </c>
      <c r="B164" s="12" t="s">
        <v>290</v>
      </c>
      <c r="C164" s="13">
        <v>2750</v>
      </c>
      <c r="D164" s="14">
        <f>C164/C9*100</f>
        <v>0.0011725152966132412</v>
      </c>
    </row>
    <row r="165" spans="1:4" s="7" customFormat="1" ht="18" customHeight="1">
      <c r="A165" s="12" t="s">
        <v>192</v>
      </c>
      <c r="B165" s="26" t="s">
        <v>274</v>
      </c>
      <c r="C165" s="13">
        <v>5200</v>
      </c>
      <c r="D165" s="14">
        <f>C165/C9*100</f>
        <v>0.002217119833595947</v>
      </c>
    </row>
    <row r="166" spans="1:4" s="7" customFormat="1" ht="18" customHeight="1">
      <c r="A166" s="12" t="s">
        <v>146</v>
      </c>
      <c r="B166" s="12" t="s">
        <v>275</v>
      </c>
      <c r="C166" s="13">
        <v>5350</v>
      </c>
      <c r="D166" s="14">
        <f>C166/C9*100</f>
        <v>0.0022810752134112145</v>
      </c>
    </row>
    <row r="167" spans="1:4" s="7" customFormat="1" ht="18" customHeight="1">
      <c r="A167" s="12" t="s">
        <v>89</v>
      </c>
      <c r="B167" s="12" t="s">
        <v>242</v>
      </c>
      <c r="C167" s="13">
        <v>1366300</v>
      </c>
      <c r="D167" s="14">
        <f>C167/C9*100</f>
        <v>0.582548236277335</v>
      </c>
    </row>
    <row r="168" spans="1:4" s="7" customFormat="1" ht="18" customHeight="1">
      <c r="A168" s="12" t="s">
        <v>107</v>
      </c>
      <c r="B168" s="12" t="s">
        <v>276</v>
      </c>
      <c r="C168" s="13">
        <v>9550</v>
      </c>
      <c r="D168" s="14">
        <f>C168/C9*100</f>
        <v>0.0040718258482387104</v>
      </c>
    </row>
    <row r="169" spans="1:4" s="7" customFormat="1" ht="18" customHeight="1">
      <c r="A169" s="12" t="s">
        <v>162</v>
      </c>
      <c r="B169" s="12" t="s">
        <v>251</v>
      </c>
      <c r="C169" s="13">
        <v>24300</v>
      </c>
      <c r="D169" s="14">
        <f>C169/C9*100</f>
        <v>0.010360771530073367</v>
      </c>
    </row>
    <row r="170" spans="1:4" s="7" customFormat="1" ht="18" customHeight="1">
      <c r="A170" s="12" t="s">
        <v>163</v>
      </c>
      <c r="B170" s="12" t="s">
        <v>252</v>
      </c>
      <c r="C170" s="13">
        <v>79000</v>
      </c>
      <c r="D170" s="14">
        <f>C170/C9*100</f>
        <v>0.033683166702707656</v>
      </c>
    </row>
    <row r="171" spans="1:4" s="7" customFormat="1" ht="18" customHeight="1">
      <c r="A171" s="12" t="s">
        <v>228</v>
      </c>
      <c r="B171" s="26" t="s">
        <v>277</v>
      </c>
      <c r="C171" s="13">
        <v>100</v>
      </c>
      <c r="D171" s="14">
        <f>C171/C9*100</f>
        <v>4.2636919876845136E-05</v>
      </c>
    </row>
    <row r="172" spans="1:4" s="7" customFormat="1" ht="18" customHeight="1">
      <c r="A172" s="12" t="s">
        <v>229</v>
      </c>
      <c r="B172" s="26" t="s">
        <v>278</v>
      </c>
      <c r="C172" s="13">
        <v>2900</v>
      </c>
      <c r="D172" s="14">
        <f>C172/C9*100</f>
        <v>0.0012364706764285088</v>
      </c>
    </row>
    <row r="173" spans="1:4" s="7" customFormat="1" ht="18" customHeight="1">
      <c r="A173" s="12" t="s">
        <v>178</v>
      </c>
      <c r="B173" s="12" t="s">
        <v>279</v>
      </c>
      <c r="C173" s="13">
        <v>55000</v>
      </c>
      <c r="D173" s="14">
        <f>C173/C9*100</f>
        <v>0.023450305932264822</v>
      </c>
    </row>
    <row r="174" spans="1:4" s="7" customFormat="1" ht="18" customHeight="1">
      <c r="A174" s="12" t="s">
        <v>193</v>
      </c>
      <c r="B174" s="12" t="s">
        <v>280</v>
      </c>
      <c r="C174" s="13">
        <v>17000</v>
      </c>
      <c r="D174" s="14">
        <f>C174/C9*100</f>
        <v>0.0072482763790636725</v>
      </c>
    </row>
    <row r="175" spans="1:4" s="7" customFormat="1" ht="18" customHeight="1">
      <c r="A175" s="12" t="s">
        <v>179</v>
      </c>
      <c r="B175" s="12" t="s">
        <v>281</v>
      </c>
      <c r="C175" s="13">
        <v>30000</v>
      </c>
      <c r="D175" s="14">
        <f>C175/C9*100</f>
        <v>0.01279107596305354</v>
      </c>
    </row>
    <row r="176" spans="1:4" s="7" customFormat="1" ht="18" customHeight="1">
      <c r="A176" s="12" t="s">
        <v>180</v>
      </c>
      <c r="B176" s="12" t="s">
        <v>282</v>
      </c>
      <c r="C176" s="13">
        <v>79000</v>
      </c>
      <c r="D176" s="14">
        <f>C176/C9*100</f>
        <v>0.033683166702707656</v>
      </c>
    </row>
    <row r="177" spans="1:4" s="7" customFormat="1" ht="18" customHeight="1">
      <c r="A177" s="12" t="s">
        <v>181</v>
      </c>
      <c r="B177" s="12" t="s">
        <v>283</v>
      </c>
      <c r="C177" s="13">
        <v>1000</v>
      </c>
      <c r="D177" s="14">
        <f>C177/C9*100</f>
        <v>0.0004263691987684513</v>
      </c>
    </row>
    <row r="178" spans="1:4" s="7" customFormat="1" ht="18" customHeight="1">
      <c r="A178" s="12"/>
      <c r="B178" s="12"/>
      <c r="C178" s="13"/>
      <c r="D178" s="14"/>
    </row>
    <row r="179" spans="1:4" s="7" customFormat="1" ht="18" customHeight="1">
      <c r="A179" s="12"/>
      <c r="B179" s="22" t="s">
        <v>232</v>
      </c>
      <c r="C179" s="10">
        <f>SUM(C180:C181)</f>
        <v>293300</v>
      </c>
      <c r="D179" s="11">
        <f>C179/C9*100</f>
        <v>0.12505408599878676</v>
      </c>
    </row>
    <row r="180" spans="1:4" s="7" customFormat="1" ht="18" customHeight="1">
      <c r="A180" s="12" t="s">
        <v>139</v>
      </c>
      <c r="B180" s="16" t="s">
        <v>110</v>
      </c>
      <c r="C180" s="13">
        <v>292250</v>
      </c>
      <c r="D180" s="14">
        <f>C180/C9*100</f>
        <v>0.12460639834007992</v>
      </c>
    </row>
    <row r="181" spans="1:4" s="7" customFormat="1" ht="18" customHeight="1">
      <c r="A181" s="12" t="s">
        <v>140</v>
      </c>
      <c r="B181" s="16" t="s">
        <v>52</v>
      </c>
      <c r="C181" s="13">
        <v>1050</v>
      </c>
      <c r="D181" s="14">
        <f>C181/C11*100</f>
        <v>0.0006577508064588674</v>
      </c>
    </row>
    <row r="182" spans="1:4" s="7" customFormat="1" ht="18" customHeight="1">
      <c r="A182" s="12"/>
      <c r="B182" s="12"/>
      <c r="C182" s="13"/>
      <c r="D182" s="14"/>
    </row>
    <row r="183" spans="1:4" s="7" customFormat="1" ht="18" customHeight="1">
      <c r="A183" s="12"/>
      <c r="B183" s="9" t="s">
        <v>205</v>
      </c>
      <c r="C183" s="10">
        <f>SUM(C184:C185)</f>
        <v>38648266</v>
      </c>
      <c r="D183" s="11">
        <f>C183/C9*100</f>
        <v>16.47843020820998</v>
      </c>
    </row>
    <row r="184" spans="1:4" s="7" customFormat="1" ht="18" customHeight="1">
      <c r="A184" s="12" t="s">
        <v>80</v>
      </c>
      <c r="B184" s="12" t="s">
        <v>21</v>
      </c>
      <c r="C184" s="13">
        <v>35830557</v>
      </c>
      <c r="D184" s="14">
        <f>C184/C9*100</f>
        <v>15.277045879517326</v>
      </c>
    </row>
    <row r="185" spans="1:4" s="7" customFormat="1" ht="18" customHeight="1">
      <c r="A185" s="12" t="s">
        <v>111</v>
      </c>
      <c r="B185" s="12" t="s">
        <v>53</v>
      </c>
      <c r="C185" s="13">
        <v>2817709</v>
      </c>
      <c r="D185" s="14">
        <f>C185/C9*100</f>
        <v>1.2013843286926542</v>
      </c>
    </row>
    <row r="186" spans="1:4" s="7" customFormat="1" ht="18" customHeight="1">
      <c r="A186" s="12"/>
      <c r="B186" s="12"/>
      <c r="C186" s="13"/>
      <c r="D186" s="11"/>
    </row>
    <row r="187" spans="1:4" s="7" customFormat="1" ht="18" customHeight="1">
      <c r="A187" s="12"/>
      <c r="B187" s="1" t="s">
        <v>206</v>
      </c>
      <c r="C187" s="10">
        <f>C188+C200+C204</f>
        <v>8457485</v>
      </c>
      <c r="D187" s="11">
        <v>4.52</v>
      </c>
    </row>
    <row r="188" spans="1:4" s="7" customFormat="1" ht="28.5" customHeight="1">
      <c r="A188" s="12"/>
      <c r="B188" s="1" t="s">
        <v>48</v>
      </c>
      <c r="C188" s="10">
        <f>SUM(C189:C198)</f>
        <v>5610346</v>
      </c>
      <c r="D188" s="11">
        <f>C188/C9*100</f>
        <v>2.392078728833786</v>
      </c>
    </row>
    <row r="189" spans="1:4" s="7" customFormat="1" ht="18" customHeight="1">
      <c r="A189" s="12" t="s">
        <v>93</v>
      </c>
      <c r="B189" s="12" t="s">
        <v>32</v>
      </c>
      <c r="C189" s="13">
        <v>25000</v>
      </c>
      <c r="D189" s="14">
        <f>C189/C9*100</f>
        <v>0.010659229969211283</v>
      </c>
    </row>
    <row r="190" spans="1:4" s="7" customFormat="1" ht="18" customHeight="1">
      <c r="A190" s="12" t="s">
        <v>94</v>
      </c>
      <c r="B190" s="12" t="s">
        <v>30</v>
      </c>
      <c r="C190" s="13">
        <v>53000</v>
      </c>
      <c r="D190" s="14">
        <f>C190/C9*100</f>
        <v>0.02259756753472792</v>
      </c>
    </row>
    <row r="191" spans="1:4" s="7" customFormat="1" ht="18" customHeight="1">
      <c r="A191" s="12" t="s">
        <v>95</v>
      </c>
      <c r="B191" s="12" t="s">
        <v>31</v>
      </c>
      <c r="C191" s="13">
        <v>255950</v>
      </c>
      <c r="D191" s="14">
        <f>C191/C9*100</f>
        <v>0.10912919642478511</v>
      </c>
    </row>
    <row r="192" spans="1:4" s="7" customFormat="1" ht="18" customHeight="1">
      <c r="A192" s="12" t="s">
        <v>96</v>
      </c>
      <c r="B192" s="12" t="s">
        <v>31</v>
      </c>
      <c r="C192" s="13">
        <v>3500</v>
      </c>
      <c r="D192" s="14">
        <f>C192/C9*100</f>
        <v>0.0014922921956895797</v>
      </c>
    </row>
    <row r="193" spans="1:4" s="7" customFormat="1" ht="18" customHeight="1">
      <c r="A193" s="12" t="s">
        <v>97</v>
      </c>
      <c r="B193" s="12" t="s">
        <v>33</v>
      </c>
      <c r="C193" s="13">
        <v>170396</v>
      </c>
      <c r="D193" s="14">
        <f>C193/C9*100</f>
        <v>0.07265160599334904</v>
      </c>
    </row>
    <row r="194" spans="1:4" s="7" customFormat="1" ht="18" customHeight="1">
      <c r="A194" s="12" t="s">
        <v>98</v>
      </c>
      <c r="B194" s="12" t="s">
        <v>34</v>
      </c>
      <c r="C194" s="13">
        <v>20000</v>
      </c>
      <c r="D194" s="14">
        <f>C194/C9*100</f>
        <v>0.008527383975369028</v>
      </c>
    </row>
    <row r="195" spans="1:4" s="7" customFormat="1" ht="18" customHeight="1">
      <c r="A195" s="12" t="s">
        <v>99</v>
      </c>
      <c r="B195" s="12" t="s">
        <v>35</v>
      </c>
      <c r="C195" s="13">
        <v>4887200</v>
      </c>
      <c r="D195" s="14">
        <f>C195/C9*100</f>
        <v>2.0837515482211755</v>
      </c>
    </row>
    <row r="196" spans="1:4" s="7" customFormat="1" ht="18" customHeight="1">
      <c r="A196" s="12" t="s">
        <v>194</v>
      </c>
      <c r="B196" s="12" t="s">
        <v>35</v>
      </c>
      <c r="C196" s="13">
        <v>26000</v>
      </c>
      <c r="D196" s="14">
        <f>C196/C9*100</f>
        <v>0.011085599167979734</v>
      </c>
    </row>
    <row r="197" spans="1:4" s="7" customFormat="1" ht="18" customHeight="1">
      <c r="A197" s="12" t="s">
        <v>100</v>
      </c>
      <c r="B197" s="12" t="s">
        <v>36</v>
      </c>
      <c r="C197" s="13">
        <v>26800</v>
      </c>
      <c r="D197" s="14">
        <f>C197/C9*100</f>
        <v>0.011426694526994496</v>
      </c>
    </row>
    <row r="198" spans="1:4" s="7" customFormat="1" ht="18" customHeight="1">
      <c r="A198" s="12" t="s">
        <v>101</v>
      </c>
      <c r="B198" s="12" t="s">
        <v>37</v>
      </c>
      <c r="C198" s="13">
        <v>142500</v>
      </c>
      <c r="D198" s="14">
        <f>C198/C9*100</f>
        <v>0.06075761082450431</v>
      </c>
    </row>
    <row r="199" spans="1:4" s="7" customFormat="1" ht="16.5" customHeight="1">
      <c r="A199" s="12"/>
      <c r="B199" s="12"/>
      <c r="C199" s="13"/>
      <c r="D199" s="14"/>
    </row>
    <row r="200" spans="1:4" s="7" customFormat="1" ht="18" customHeight="1">
      <c r="A200" s="12"/>
      <c r="B200" s="9" t="s">
        <v>50</v>
      </c>
      <c r="C200" s="10">
        <f>C201</f>
        <v>1326094</v>
      </c>
      <c r="D200" s="11">
        <f>C200/C9*100</f>
        <v>0.5654056362716507</v>
      </c>
    </row>
    <row r="201" spans="1:4" s="7" customFormat="1" ht="15.75" customHeight="1">
      <c r="A201" s="12"/>
      <c r="B201" s="9" t="s">
        <v>22</v>
      </c>
      <c r="C201" s="10">
        <f>SUM(C202:C202)</f>
        <v>1326094</v>
      </c>
      <c r="D201" s="11">
        <f>C201/C9*100</f>
        <v>0.5654056362716507</v>
      </c>
    </row>
    <row r="202" spans="1:4" s="7" customFormat="1" ht="18" customHeight="1">
      <c r="A202" s="12" t="s">
        <v>102</v>
      </c>
      <c r="B202" s="12" t="s">
        <v>27</v>
      </c>
      <c r="C202" s="13">
        <v>1326094</v>
      </c>
      <c r="D202" s="14">
        <f>C202/C9*100</f>
        <v>0.5654056362716507</v>
      </c>
    </row>
    <row r="203" spans="1:4" s="7" customFormat="1" ht="18" customHeight="1">
      <c r="A203" s="12"/>
      <c r="B203" s="12"/>
      <c r="C203" s="13"/>
      <c r="D203" s="14"/>
    </row>
    <row r="204" spans="1:4" s="7" customFormat="1" ht="18" customHeight="1">
      <c r="A204" s="12"/>
      <c r="B204" s="9" t="s">
        <v>41</v>
      </c>
      <c r="C204" s="10">
        <f>SUM(C205:C208)</f>
        <v>1521045</v>
      </c>
      <c r="D204" s="15">
        <f>C204/C9*100</f>
        <v>0.6485267379407591</v>
      </c>
    </row>
    <row r="205" spans="1:4" s="7" customFormat="1" ht="18" customHeight="1">
      <c r="A205" s="12" t="s">
        <v>103</v>
      </c>
      <c r="B205" s="12" t="s">
        <v>34</v>
      </c>
      <c r="C205" s="13">
        <v>6000</v>
      </c>
      <c r="D205" s="14">
        <f>C205/C9*100</f>
        <v>0.002558215192610708</v>
      </c>
    </row>
    <row r="206" spans="1:4" s="7" customFormat="1" ht="18" customHeight="1">
      <c r="A206" s="12" t="s">
        <v>195</v>
      </c>
      <c r="B206" s="12" t="s">
        <v>29</v>
      </c>
      <c r="C206" s="13">
        <v>790000</v>
      </c>
      <c r="D206" s="14">
        <f>C206/C9*100</f>
        <v>0.33683166702707656</v>
      </c>
    </row>
    <row r="207" spans="1:4" s="7" customFormat="1" ht="18" customHeight="1">
      <c r="A207" s="12" t="s">
        <v>196</v>
      </c>
      <c r="B207" s="12" t="s">
        <v>197</v>
      </c>
      <c r="C207" s="13">
        <v>55640</v>
      </c>
      <c r="D207" s="14">
        <f>C207/C9*100</f>
        <v>0.02372318221947663</v>
      </c>
    </row>
    <row r="208" spans="1:4" s="7" customFormat="1" ht="18" customHeight="1">
      <c r="A208" s="12" t="s">
        <v>104</v>
      </c>
      <c r="B208" s="12" t="s">
        <v>42</v>
      </c>
      <c r="C208" s="13">
        <v>669405</v>
      </c>
      <c r="D208" s="14">
        <f>C208/C9*100</f>
        <v>0.28541367350159513</v>
      </c>
    </row>
    <row r="209" spans="1:4" s="7" customFormat="1" ht="18" customHeight="1">
      <c r="A209" s="27"/>
      <c r="B209" s="27"/>
      <c r="C209" s="27"/>
      <c r="D209" s="27"/>
    </row>
    <row r="210" spans="1:4" s="7" customFormat="1" ht="18" customHeight="1">
      <c r="A210" s="14"/>
      <c r="B210" s="15" t="s">
        <v>291</v>
      </c>
      <c r="C210" s="19">
        <f>SUM(C211:C212)</f>
        <v>10671426</v>
      </c>
      <c r="D210" s="15">
        <f>C210/C9*100</f>
        <v>4.549967353336819</v>
      </c>
    </row>
    <row r="211" spans="1:4" s="7" customFormat="1" ht="39" customHeight="1">
      <c r="A211" s="14" t="s">
        <v>299</v>
      </c>
      <c r="B211" s="30" t="s">
        <v>300</v>
      </c>
      <c r="C211" s="13">
        <v>10373031</v>
      </c>
      <c r="D211" s="23">
        <f>C211/C9*100</f>
        <v>4.422740916270308</v>
      </c>
    </row>
    <row r="212" spans="1:4" s="7" customFormat="1" ht="26.25" customHeight="1">
      <c r="A212" s="14" t="s">
        <v>299</v>
      </c>
      <c r="B212" s="30" t="s">
        <v>301</v>
      </c>
      <c r="C212" s="13">
        <v>298395</v>
      </c>
      <c r="D212" s="23">
        <f>C212/C9*100</f>
        <v>0.12722643706651202</v>
      </c>
    </row>
  </sheetData>
  <mergeCells count="7">
    <mergeCell ref="A10:D10"/>
    <mergeCell ref="A133:D133"/>
    <mergeCell ref="C1:D1"/>
    <mergeCell ref="C3:D3"/>
    <mergeCell ref="A5:D5"/>
    <mergeCell ref="A6:D6"/>
    <mergeCell ref="C4:D4"/>
  </mergeCells>
  <printOptions/>
  <pageMargins left="0.6692913385826772" right="0.4724409448818898" top="0.3937007874015748" bottom="0.59" header="0.2362204724409449" footer="0.4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4-0255</cp:lastModifiedBy>
  <cp:lastPrinted>2007-01-25T10:03:58Z</cp:lastPrinted>
  <dcterms:created xsi:type="dcterms:W3CDTF">2000-11-07T09:34:16Z</dcterms:created>
  <dcterms:modified xsi:type="dcterms:W3CDTF">2007-01-30T14:01:07Z</dcterms:modified>
  <cp:category/>
  <cp:version/>
  <cp:contentType/>
  <cp:contentStatus/>
</cp:coreProperties>
</file>