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265" activeTab="0"/>
  </bookViews>
  <sheets>
    <sheet name="pr.bud.2007" sheetId="1" r:id="rId1"/>
  </sheets>
  <definedNames>
    <definedName name="_xlnm.Print_Area" localSheetId="0">'pr.bud.2007'!$A$1:$F$252</definedName>
    <definedName name="_xlnm.Print_Titles" localSheetId="0">'pr.bud.2007'!$7:$8</definedName>
  </definedNames>
  <calcPr fullCalcOnLoad="1"/>
</workbook>
</file>

<file path=xl/sharedStrings.xml><?xml version="1.0" encoding="utf-8"?>
<sst xmlns="http://schemas.openxmlformats.org/spreadsheetml/2006/main" count="431" uniqueCount="388">
  <si>
    <t>Klasyfikacja budżetowa</t>
  </si>
  <si>
    <t>Dochody   -  Źródła</t>
  </si>
  <si>
    <t>A+B = DOCHODY  OGÓŁEM                                                       dotyczące zadań gminy i powiatu</t>
  </si>
  <si>
    <t>1. Wpływy z podatków i opłat lokalnych</t>
  </si>
  <si>
    <t>od posiadania psów</t>
  </si>
  <si>
    <t>z opłaty targowej</t>
  </si>
  <si>
    <t>z opłaty administracyjnej za czynności urzędowe</t>
  </si>
  <si>
    <t>2. Wpływy z pod.i opłat ustal.odręb.przepisami</t>
  </si>
  <si>
    <t>od spadków i darowizn</t>
  </si>
  <si>
    <t>z karty podatkowej</t>
  </si>
  <si>
    <t xml:space="preserve">z mandatów </t>
  </si>
  <si>
    <t>odsetki od nieterminowych wpłat z tyt.podat.i opłat</t>
  </si>
  <si>
    <t>koszty upomnień</t>
  </si>
  <si>
    <t>z opłaty skarbowej</t>
  </si>
  <si>
    <t>różne dochody</t>
  </si>
  <si>
    <t>korzystanie z przystanków komunikacji miejskiej</t>
  </si>
  <si>
    <t>zasiłki i pomoc w naturze</t>
  </si>
  <si>
    <t>3. Dochody z majątku gminy</t>
  </si>
  <si>
    <t>dzierżawa</t>
  </si>
  <si>
    <t>leasing</t>
  </si>
  <si>
    <t>dywidenda od spółek</t>
  </si>
  <si>
    <t>4. Odsetki od środków w banku</t>
  </si>
  <si>
    <t>z opłaty adiacenckiej</t>
  </si>
  <si>
    <t>część oświatowa</t>
  </si>
  <si>
    <t>a) z budżetu</t>
  </si>
  <si>
    <t>urzędy naczel.org.władzy państ., kontr.i ochr.prawa</t>
  </si>
  <si>
    <t>ośrodki pomocy społecznej</t>
  </si>
  <si>
    <t xml:space="preserve">usługi opiekuńcze </t>
  </si>
  <si>
    <t xml:space="preserve">ośrodki wsparcia </t>
  </si>
  <si>
    <t>domy pomocy społecznej</t>
  </si>
  <si>
    <t>z opłaty komunikacyjnej</t>
  </si>
  <si>
    <t>placówki opiekuńczo-wychowawcze</t>
  </si>
  <si>
    <t>domy kultury</t>
  </si>
  <si>
    <t>prace geodezyjne i kartograficzne</t>
  </si>
  <si>
    <t>nadzór budowlany</t>
  </si>
  <si>
    <t>gospodarka gruntami i nieruchomościami</t>
  </si>
  <si>
    <t>urzędy wojewódzkie</t>
  </si>
  <si>
    <t>komisje poborowe</t>
  </si>
  <si>
    <t>komendy powiatowe Państwowej Straży Pożarnej</t>
  </si>
  <si>
    <t xml:space="preserve">składki na ubezpieczenie zdrowotne </t>
  </si>
  <si>
    <t>zespoły ds. orzekania o stopniu niepełnosprawn.</t>
  </si>
  <si>
    <t>wpłaty z tyt.odpłat.nabycia prawa własn.nieruchom.</t>
  </si>
  <si>
    <t>2. Dotacje na zadania własne gminy</t>
  </si>
  <si>
    <t>b) ze źródeł pozabudżetowych</t>
  </si>
  <si>
    <t>3. Dotacje na zadania powierzone</t>
  </si>
  <si>
    <t>poradnie psychologiczno-pedagogiczne</t>
  </si>
  <si>
    <t>wpływy za zezwolenia na sprzedaż alkoholu</t>
  </si>
  <si>
    <t>pomoc materialna dla uczniów</t>
  </si>
  <si>
    <t>komendy powiatowe PSP</t>
  </si>
  <si>
    <t>składki na ubezpieczenia zdrowotne</t>
  </si>
  <si>
    <t>%                      4 : 3</t>
  </si>
  <si>
    <t>darowizny</t>
  </si>
  <si>
    <t>za wpis działalności gospodarczej</t>
  </si>
  <si>
    <t>cmentarze</t>
  </si>
  <si>
    <t>z opłaty transportowej</t>
  </si>
  <si>
    <t>szkoły podstawowe</t>
  </si>
  <si>
    <t xml:space="preserve">1. Dotacje na zadania bieżące z zakresu administracji rządowej wykonywane przez powiat                              </t>
  </si>
  <si>
    <t>pozostałe dochody - karta parkingowa</t>
  </si>
  <si>
    <t>2. Dotacje na zadania własne powiatu</t>
  </si>
  <si>
    <t>opłata roczna za użytkowanie wieczyste</t>
  </si>
  <si>
    <t>5% dochodów uzyskiwanych na rzecz budżetu państwa</t>
  </si>
  <si>
    <t>część równoważąca</t>
  </si>
  <si>
    <t>obrona cywilna</t>
  </si>
  <si>
    <t>użytkowanie wieczyste</t>
  </si>
  <si>
    <t>wpływy ze sprzedaży</t>
  </si>
  <si>
    <t>756 - 75615  §  0310</t>
  </si>
  <si>
    <t>756 - 75615  §  0340</t>
  </si>
  <si>
    <t>700 - 70005  §  0490</t>
  </si>
  <si>
    <t>700 - 70005  §  0760</t>
  </si>
  <si>
    <t>756 - 75601  §  0350</t>
  </si>
  <si>
    <t>756 - 75615  §  0500</t>
  </si>
  <si>
    <t>756 - 75615  §  0320</t>
  </si>
  <si>
    <t>756 - 75615  §  0330</t>
  </si>
  <si>
    <t>756 - 75618  §  0410</t>
  </si>
  <si>
    <t>756 - 75618  §  0490</t>
  </si>
  <si>
    <t>756 - 75618  §  0590</t>
  </si>
  <si>
    <t>756 - 75619  §  0910</t>
  </si>
  <si>
    <t>756 - 75619  §  0970</t>
  </si>
  <si>
    <t>758 - 75814  §  0960</t>
  </si>
  <si>
    <t>758 - 75814  §  0970</t>
  </si>
  <si>
    <t>851 - 85154  §  0480</t>
  </si>
  <si>
    <t>852 - 85228  §  0830</t>
  </si>
  <si>
    <t>700 - 70005  §  0470</t>
  </si>
  <si>
    <t>700 - 70005  §  0750</t>
  </si>
  <si>
    <t>700 - 70005  §  0770</t>
  </si>
  <si>
    <t>756 - 75624  §  0740</t>
  </si>
  <si>
    <t>758 - 75814  §  0920</t>
  </si>
  <si>
    <t>756 - 75621  §  0010</t>
  </si>
  <si>
    <t>756 - 75621  §  0020</t>
  </si>
  <si>
    <t>758 - 75801  §  2920</t>
  </si>
  <si>
    <t>758 - 75831  §  2920</t>
  </si>
  <si>
    <t>750 - 75011  §  2010</t>
  </si>
  <si>
    <t>751 - 75101  §  2010</t>
  </si>
  <si>
    <t>852 - 85203  §  2010</t>
  </si>
  <si>
    <t>754 - 75414  §  2010</t>
  </si>
  <si>
    <t>852 - 85213  §  2010</t>
  </si>
  <si>
    <t>852 - 85214  §  2010</t>
  </si>
  <si>
    <t>852 - 85228  §  2010</t>
  </si>
  <si>
    <t>801 - 80195  §  2030</t>
  </si>
  <si>
    <t>710 - 71035  §  2020</t>
  </si>
  <si>
    <t>852 - 85202  §  0830</t>
  </si>
  <si>
    <t>756 - 75618  §  0690</t>
  </si>
  <si>
    <t>756 - 75619  §  0420</t>
  </si>
  <si>
    <t>758 - 75814  §  0690</t>
  </si>
  <si>
    <t>700 - 70005  §  2110</t>
  </si>
  <si>
    <t>710 - 71013  §  2110</t>
  </si>
  <si>
    <t>710 - 71015  §  2110</t>
  </si>
  <si>
    <t>710 - 71015  §  6410</t>
  </si>
  <si>
    <t>750 - 75011  §  2110</t>
  </si>
  <si>
    <t>750 - 75045  §  2110</t>
  </si>
  <si>
    <t>754 - 75411  §  2110</t>
  </si>
  <si>
    <t>851 - 85156  §  2110</t>
  </si>
  <si>
    <t>853 - 85321  §  2110</t>
  </si>
  <si>
    <t>852 - 85202  §  2130</t>
  </si>
  <si>
    <t>750 - 75045  §  2120</t>
  </si>
  <si>
    <t>854 - 85406  §  2320</t>
  </si>
  <si>
    <t>A.           DOCHODY  DOTYCZĄCE  ZADAŃ  GMINY</t>
  </si>
  <si>
    <t>B.       DOCHODY  DOTYCZĄCE  ZADAŃ  POWIATU</t>
  </si>
  <si>
    <t>852 - 85202  §  0970</t>
  </si>
  <si>
    <t>z opłaty za przekszt.prawa użytk.wiecz.w prawo wł.</t>
  </si>
  <si>
    <t>sprzedaż nieruchomości w użytkowanie wieczyste</t>
  </si>
  <si>
    <t>25% dochodów z tyt. zarz. mająkiem Skarbu Państwa</t>
  </si>
  <si>
    <t>758 - 75832  §  2920</t>
  </si>
  <si>
    <t>756 - 75622  §  0010</t>
  </si>
  <si>
    <t>756 - 75622  §  0020</t>
  </si>
  <si>
    <t>od nieruchomości od osób prawnych</t>
  </si>
  <si>
    <t>od nieruchomości od osób fizycznych</t>
  </si>
  <si>
    <t>756 - 75616  §  0310</t>
  </si>
  <si>
    <t>756 - 75616  §  0340</t>
  </si>
  <si>
    <t>5. Udziały w podatk.stan.doch.budż.państwa</t>
  </si>
  <si>
    <t xml:space="preserve">1. Dotacje na zadania bieżące z zakresu administracji rządowej wykonywane przez gminę                             </t>
  </si>
  <si>
    <t>756 - 75616  §  0500</t>
  </si>
  <si>
    <t>podatek od czynn.cywilno-prawn.od osób prawnych</t>
  </si>
  <si>
    <t>podatek od czynn.cywilno-prawn.od osób fizycznych</t>
  </si>
  <si>
    <t>756 - 75616  §  0320</t>
  </si>
  <si>
    <t>rolnego od osób prawnych</t>
  </si>
  <si>
    <t>rolnego  od osób fizycznych</t>
  </si>
  <si>
    <t>756 - 75616  §  0330</t>
  </si>
  <si>
    <t>leśnego od osób prawnych</t>
  </si>
  <si>
    <t>leśnego od osób fizycznych</t>
  </si>
  <si>
    <t>756 - 75616  §  0370</t>
  </si>
  <si>
    <t>756 - 75616  §  0430</t>
  </si>
  <si>
    <t>756 - 75616  §  0450</t>
  </si>
  <si>
    <t>756 - 75616  §  0360</t>
  </si>
  <si>
    <t>756 - 75616  §  0570</t>
  </si>
  <si>
    <t>900 - 90020  §  0400</t>
  </si>
  <si>
    <t>opłata produktowa</t>
  </si>
  <si>
    <t>852 - 85212  §  2010</t>
  </si>
  <si>
    <t>świadczenia rodzinne</t>
  </si>
  <si>
    <t>801 - 80101  §  2030</t>
  </si>
  <si>
    <t>852 - 85214  §  2030</t>
  </si>
  <si>
    <t>852 - 85295  §  2030</t>
  </si>
  <si>
    <t>756 - 75615  §  2440</t>
  </si>
  <si>
    <t>700 - 70005  §  2360</t>
  </si>
  <si>
    <t>754 - 75411  §  2360</t>
  </si>
  <si>
    <t>750 - 75011  §  2360</t>
  </si>
  <si>
    <t>852 - 85203  §  2360</t>
  </si>
  <si>
    <t>852 - 85228  §  2360</t>
  </si>
  <si>
    <t>852 - 85219  §  2030</t>
  </si>
  <si>
    <t>852 - 85212  §  2360</t>
  </si>
  <si>
    <t>852 - 85201  §  0830</t>
  </si>
  <si>
    <t>wpływy z różnych opłat</t>
  </si>
  <si>
    <t>Rady Miasta w Piotrkowie Tryb.</t>
  </si>
  <si>
    <t>do Uchwały Nr</t>
  </si>
  <si>
    <t>Załącznik nr 1</t>
  </si>
  <si>
    <t xml:space="preserve">z dnia </t>
  </si>
  <si>
    <t>od środków transportowych  od osób prawnych</t>
  </si>
  <si>
    <t>od środków transportowych  od osób fizycznych</t>
  </si>
  <si>
    <t>852 - 85214  §  2910</t>
  </si>
  <si>
    <t>801 - 80101  §  0750</t>
  </si>
  <si>
    <t>801 - 80101  §  0970</t>
  </si>
  <si>
    <t>801 - 80104  §  0750</t>
  </si>
  <si>
    <t>801 - 80104  §  0830</t>
  </si>
  <si>
    <t>801 - 80104  §  0970</t>
  </si>
  <si>
    <t>801 - 80110  §  0750</t>
  </si>
  <si>
    <t>801 - 80110  §  0970</t>
  </si>
  <si>
    <t>801 - 80114  §  0750</t>
  </si>
  <si>
    <t>852 - 85202  §  0750</t>
  </si>
  <si>
    <t>852 - 85203  §  0840</t>
  </si>
  <si>
    <t>853 - 85305  §  0830</t>
  </si>
  <si>
    <t>854 - 85401  §  0830</t>
  </si>
  <si>
    <t>854 - 85401  §  0970</t>
  </si>
  <si>
    <t>854 - 85412  §  0970</t>
  </si>
  <si>
    <t>854 - 85412  §  0830</t>
  </si>
  <si>
    <t>926 - 92604  §  0750</t>
  </si>
  <si>
    <t>926 - 92604  §  0830</t>
  </si>
  <si>
    <t>801 - 80120  §  0690</t>
  </si>
  <si>
    <t>801 - 80120  §  0750</t>
  </si>
  <si>
    <t>801 - 80120  §  0830</t>
  </si>
  <si>
    <t>801 - 80120  §  0970</t>
  </si>
  <si>
    <t>801 - 80130  §  0690</t>
  </si>
  <si>
    <t>801 - 80130  §  0750</t>
  </si>
  <si>
    <t>801 - 80130  §  0830</t>
  </si>
  <si>
    <t>801 - 80130  §  0970</t>
  </si>
  <si>
    <t>801 - 80140  §  0830</t>
  </si>
  <si>
    <t>801 - 80140  §  0970</t>
  </si>
  <si>
    <t>854 - 85403  §  0830</t>
  </si>
  <si>
    <t>854 - 85403  §  0970</t>
  </si>
  <si>
    <t>854 - 85410  §  0830</t>
  </si>
  <si>
    <t>854 - 85417  §  0830</t>
  </si>
  <si>
    <t>600 - 60016  §  0970</t>
  </si>
  <si>
    <t>600 - 60015  §  0490</t>
  </si>
  <si>
    <t>wpływy ze sprzedaży składników majątkowych</t>
  </si>
  <si>
    <t>900 - 90095  §  0970</t>
  </si>
  <si>
    <t>odszkodowanie wynik.z polisy ubezp.majątku</t>
  </si>
  <si>
    <t>750 - 75023  §  0970</t>
  </si>
  <si>
    <t>852 - 85212  §  2910</t>
  </si>
  <si>
    <t>wpł.ze zwrotów dotacji wykorzystanej,niezg. z przeznacz..</t>
  </si>
  <si>
    <t>852 - 85215  §  0970</t>
  </si>
  <si>
    <t>852 - 85219  §  0970</t>
  </si>
  <si>
    <t>900 - 90095  §  0830</t>
  </si>
  <si>
    <t>751 - 75107  §  2010</t>
  </si>
  <si>
    <t>wybory Prezydenta RP</t>
  </si>
  <si>
    <t>751 - 75108  §  2010</t>
  </si>
  <si>
    <t>wybory do Sejmu RP i do Senatu RP</t>
  </si>
  <si>
    <t>921 - 92195  §  2010</t>
  </si>
  <si>
    <t>854 - 85415  §  2030</t>
  </si>
  <si>
    <t>801 - 80130  §  0960</t>
  </si>
  <si>
    <t>801 - 80140  §  0960</t>
  </si>
  <si>
    <t>852 - 85201  §  0690</t>
  </si>
  <si>
    <t>852 - 85201  §  0750</t>
  </si>
  <si>
    <t>854 - 85403  §  0960</t>
  </si>
  <si>
    <t>754 - 75411  §  6410</t>
  </si>
  <si>
    <t>852 - 85220  §  2130</t>
  </si>
  <si>
    <t>ośrodki interwencji kryzysowej</t>
  </si>
  <si>
    <t>pozostała dzialalność w rolnictwie</t>
  </si>
  <si>
    <t>803 - 80309  §  2889</t>
  </si>
  <si>
    <t>pomoc materialna dla studentów</t>
  </si>
  <si>
    <t>852 - 85201  §  2320</t>
  </si>
  <si>
    <t>852 - 85204  §  2320</t>
  </si>
  <si>
    <t>rodziny zastępcze</t>
  </si>
  <si>
    <t>854 - 85415  §  2889</t>
  </si>
  <si>
    <t>921 - 92116  §  2120</t>
  </si>
  <si>
    <t>biblioteki</t>
  </si>
  <si>
    <t>600 - 60004  §  0830</t>
  </si>
  <si>
    <t>7. Dochody z realiz.zadań z zakresu adminis.rząd.</t>
  </si>
  <si>
    <t>A.II Subwencja ogólna</t>
  </si>
  <si>
    <t xml:space="preserve">A.I + A.II </t>
  </si>
  <si>
    <t xml:space="preserve">A. DOCHODY  GMINY  OGÓŁEM                                                 A.I + A.II + A.III </t>
  </si>
  <si>
    <t>B.I+B.II</t>
  </si>
  <si>
    <t>B.  DOCHODY  POWIATU  OGÓŁEM                                                      B.I+B.II+B.III</t>
  </si>
  <si>
    <t>wpł.ze zwrotów dotacji wykorzystanej,niezg. z przeznacz.</t>
  </si>
  <si>
    <t>A.III  DOTACJE  CELOWE ( 1+2+3 )</t>
  </si>
  <si>
    <t>B.II Subwencja ogólna</t>
  </si>
  <si>
    <t>B.III  DOTACJE  CELOWE  ( 1+2+3 )</t>
  </si>
  <si>
    <t>A.I  DOCHODY  WŁASNE  ( 1+2+3+4+5+6 +7 )</t>
  </si>
  <si>
    <t>Dochody według  źródeł i klasyfikacji budżetowej</t>
  </si>
  <si>
    <t>926 - 92604  §  0970</t>
  </si>
  <si>
    <t>801 - 80120  §  0960</t>
  </si>
  <si>
    <t>Przewidywane wykonanie   dochodów                za  2006 rok</t>
  </si>
  <si>
    <t>Plan dochodów                                               na 2007 rok</t>
  </si>
  <si>
    <t>Struktura                       dla                      2007 roku</t>
  </si>
  <si>
    <t>900 - 90095  §  0690</t>
  </si>
  <si>
    <t>wpływy z opłat za korzystamie z szaletów miejskich</t>
  </si>
  <si>
    <t xml:space="preserve">udziały w podatku dochod.od osób fizycznych  </t>
  </si>
  <si>
    <t xml:space="preserve">udziały w podatku dochod.od osób prawnych </t>
  </si>
  <si>
    <t>6. Dochody jednostek budżetowych</t>
  </si>
  <si>
    <t>801 - 80101  §  0960</t>
  </si>
  <si>
    <t>801 - 80104  §  0960</t>
  </si>
  <si>
    <t>801 - 80110  §  0960</t>
  </si>
  <si>
    <t>852 - 85203  §  0830</t>
  </si>
  <si>
    <t>852 - 85213  §  2910</t>
  </si>
  <si>
    <t>852 - 85214  §  0970</t>
  </si>
  <si>
    <t>852 - 85295  §  0970</t>
  </si>
  <si>
    <t>926 - 92604  §  0960</t>
  </si>
  <si>
    <t>926 - 92695  §  2910</t>
  </si>
  <si>
    <t>wpł.ze zwrotów dotacji nadmiernie pobranej</t>
  </si>
  <si>
    <t>852 - 85203  §  0750</t>
  </si>
  <si>
    <t>852 - 85219  §  0450</t>
  </si>
  <si>
    <t>758 - 75802  §  2790</t>
  </si>
  <si>
    <t>uzupełnienie subwencji ogólnej</t>
  </si>
  <si>
    <t>751 - 75109  §  2010</t>
  </si>
  <si>
    <t>wybory do rad gmin</t>
  </si>
  <si>
    <t>851 - 85195  §  2010</t>
  </si>
  <si>
    <t>852 - 85278  §  2010</t>
  </si>
  <si>
    <t>usuwanie klęsk żywiołowych</t>
  </si>
  <si>
    <t>852 - 85203  §  2030</t>
  </si>
  <si>
    <t>osrodki wsparcia</t>
  </si>
  <si>
    <t>rekompensata utraconych dochodów</t>
  </si>
  <si>
    <t>852 - 85214  §  2710</t>
  </si>
  <si>
    <t>852 - 85295  §  2710</t>
  </si>
  <si>
    <t>921 - 92109  §  6639</t>
  </si>
  <si>
    <t>926 - 92695  §  2440</t>
  </si>
  <si>
    <t>pozostała dzialalność w kulturze fizycznej</t>
  </si>
  <si>
    <t>801 - 80195  §  2889</t>
  </si>
  <si>
    <t>pozostała działalność w oświacie</t>
  </si>
  <si>
    <t>pozostała działalność w pomocy społecznej</t>
  </si>
  <si>
    <r>
      <t xml:space="preserve">DOCHODY  BUDŻETU   MIASTA                                                                                                                                                                                NA  2007  ROK </t>
    </r>
    <r>
      <rPr>
        <i/>
        <sz val="16"/>
        <rFont val="Arial CE"/>
        <family val="2"/>
      </rPr>
      <t xml:space="preserve">   </t>
    </r>
    <r>
      <rPr>
        <b/>
        <sz val="16"/>
        <rFont val="Arial CE"/>
        <family val="2"/>
      </rPr>
      <t xml:space="preserve">           </t>
    </r>
    <r>
      <rPr>
        <sz val="16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</si>
  <si>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Różne dochody</t>
  </si>
  <si>
    <t>2. Dochody z majątku powiatu</t>
  </si>
  <si>
    <t>801 - 80140  §  0870</t>
  </si>
  <si>
    <t>udziały w podatku dochod.od osób fizycznych</t>
  </si>
  <si>
    <t>udziały w podatku dochod.od os. Prawnych</t>
  </si>
  <si>
    <t>700 - 70005  §  0970</t>
  </si>
  <si>
    <t>852 - 85204  §  0970</t>
  </si>
  <si>
    <t>854 - 85403  §  0690</t>
  </si>
  <si>
    <t>854 - 85403  §  0750</t>
  </si>
  <si>
    <t>854 - 85403  §  2400</t>
  </si>
  <si>
    <t>854 - 85415  §  2910</t>
  </si>
  <si>
    <t>wpływy ze zwrotu dotacji wykorz.niezg.z przeznacz.</t>
  </si>
  <si>
    <t>3.Udziały w podatk.stan.doch.budż.państwa</t>
  </si>
  <si>
    <t>4. Dochody jednostek budżetowych</t>
  </si>
  <si>
    <t>5. Dochody z realiz.zadań z zakresu adminis.rządowej</t>
  </si>
  <si>
    <t>B.I  DOCHODY  WŁASNE  ( 1+2+3+4+5 )</t>
  </si>
  <si>
    <t>710 - 71015  §  2360</t>
  </si>
  <si>
    <t>853 - 85321  §  2360</t>
  </si>
  <si>
    <t>854 - 85415  §  2130</t>
  </si>
  <si>
    <t>010 - 01095  §  6630</t>
  </si>
  <si>
    <t>851 - 85141  §  2320</t>
  </si>
  <si>
    <t>ratownictwo medyczne</t>
  </si>
  <si>
    <t>854 - 85406  §  6330</t>
  </si>
  <si>
    <t>921 - 92110  §  2120</t>
  </si>
  <si>
    <t>biura wystaw artystycznych</t>
  </si>
  <si>
    <t>921 - 92116  §  6420</t>
  </si>
  <si>
    <t>muzea</t>
  </si>
  <si>
    <t>921 - 92118  §  6420</t>
  </si>
  <si>
    <t xml:space="preserve">czynsze </t>
  </si>
  <si>
    <t>dochody z najmu - gimnazja</t>
  </si>
  <si>
    <t>wpływy z darowizn -  szkoły  podstawowe</t>
  </si>
  <si>
    <t>wpływy z różnych dochodów - szkoły podstawowe</t>
  </si>
  <si>
    <t>dochody z najmu - przedszkola</t>
  </si>
  <si>
    <t>wpływy z usług - przedszkola</t>
  </si>
  <si>
    <t>wpływy z darowizn - przedszkola</t>
  </si>
  <si>
    <t>wpływy z różnych dochodów - przedszkola</t>
  </si>
  <si>
    <t>wpływy z darowizn - gimnazja</t>
  </si>
  <si>
    <t>wpływy z różnych dochodów - gimnazja</t>
  </si>
  <si>
    <t>dochody z najmu - zesp.adm.ekonom. szkół</t>
  </si>
  <si>
    <t>wpływy z usług - domy pomocy społecznej</t>
  </si>
  <si>
    <t>dochody z najmu - domy pomocy społecznej</t>
  </si>
  <si>
    <t>dochody z najmu - ośrodki wsparcia</t>
  </si>
  <si>
    <t>wpływy z usług - ośrodki wsparcia</t>
  </si>
  <si>
    <t>wpływy z różnych dochdów - zasiłki i pomoc w naturze</t>
  </si>
  <si>
    <t xml:space="preserve">wpł.ze zwrotów dodatków mieszkaniowych </t>
  </si>
  <si>
    <t>opłata za zastępstwo procesowe - ośr. pomocy społecz.</t>
  </si>
  <si>
    <t>refundacje wynagrodzeń - ośrodki pomocy społecznej</t>
  </si>
  <si>
    <t>wpływy z usług - usługi opiekuńcze</t>
  </si>
  <si>
    <t>wpływy z różnych dochdów - pozost.dział. w pom.społ.</t>
  </si>
  <si>
    <t>wpływy z usług - żłobki</t>
  </si>
  <si>
    <t>wpływy z usług - świetlice szkolne</t>
  </si>
  <si>
    <t>wpływy z różnych dochodów - świetlice szkolne</t>
  </si>
  <si>
    <t>wpływy z usług - kolonie i obozy</t>
  </si>
  <si>
    <t>wpływy z różnych dochodów - kolonie i obozy</t>
  </si>
  <si>
    <t>wpływy z usług - poz.działalność w gospod.komunalnej</t>
  </si>
  <si>
    <t>dochody z najmu - instytucje kultury fizacznej</t>
  </si>
  <si>
    <t>wpływy z usług - instytucje kultury fizycznej</t>
  </si>
  <si>
    <t>wpływy z darowizn - instytucje kultury fizycznej</t>
  </si>
  <si>
    <t>wpływy z różnych dochodów - instytucje kultury fizycznej</t>
  </si>
  <si>
    <t>wpływy ze sprzedaży - ośrodki wsparcia</t>
  </si>
  <si>
    <t>wpływy z innych opłat - drogi publ.w miast.na pr.pow.</t>
  </si>
  <si>
    <t>wpływy z różnych dochodów - gosp.grunt.i nieruch.</t>
  </si>
  <si>
    <t>pozostałe dochody - licea ogólnokształcące</t>
  </si>
  <si>
    <t>dochody z najmu - licea ogólnokształcące</t>
  </si>
  <si>
    <t>wpływy z usług - licea ogólnokształcące</t>
  </si>
  <si>
    <t>wpływy z darowizn - licea ogólnokształcące</t>
  </si>
  <si>
    <t>wpływy z różnych dochodów - licea ogólnokształcące</t>
  </si>
  <si>
    <t>pozostałe dochody - szkoły zawodowe</t>
  </si>
  <si>
    <t>dochody z najmu - szkoły zawodowe</t>
  </si>
  <si>
    <t>wpływy z usług - szkoły zawodowe</t>
  </si>
  <si>
    <t>wpływy z darowizn - szkoły zawodowe</t>
  </si>
  <si>
    <t>wpływy z różnych dochodów - szkoły zawodowe</t>
  </si>
  <si>
    <t>wpływy z usług - centra kształc.ustawicz.i prakt.</t>
  </si>
  <si>
    <t>wpływy z darowizn - centra kształc.ustaw.i prakt.</t>
  </si>
  <si>
    <t>wpływy z różnych opłat - placówki opiek.wychow.</t>
  </si>
  <si>
    <t>dochody z najmu - placówki opiek.wychowawcze</t>
  </si>
  <si>
    <t>wpływy z usług - placówki opiek.wychowawcze</t>
  </si>
  <si>
    <t>wpływy z różnych dochodów - domy pom.społecz.</t>
  </si>
  <si>
    <t>wpływy z różnych dochodów - rodziny zastępcze</t>
  </si>
  <si>
    <t>wpływy z różnych opłat - specj.ośr.szkolno-wychow.</t>
  </si>
  <si>
    <t>dochody z najmu - specj.ośr.szkolno-wychowawcze</t>
  </si>
  <si>
    <t>wpływy z usług - specj.ośr.szkolno-wychowawcze</t>
  </si>
  <si>
    <t>wpływy z darowizn - specjalne ośr.szkolno-wychow.</t>
  </si>
  <si>
    <t>wpływy z różnych dochodów - specj.ośr.szk.wychow.</t>
  </si>
  <si>
    <t>wpłaty do budżetu - specj.ośr.szkolno-wychowawcze</t>
  </si>
  <si>
    <t>wpływy z usług - bursy szkolne</t>
  </si>
  <si>
    <t>wpływy z najmu - szkolne schroniska młodzieżowe</t>
  </si>
  <si>
    <t>wpływy z usług - lokalny transport zbiorowy</t>
  </si>
  <si>
    <t>refundacje wynagrodzeń - drogi publiczne gminne</t>
  </si>
  <si>
    <t>refundacje wynagrodzeń - urzędy gmin</t>
  </si>
  <si>
    <t>zajęcie pasa drogowego - wpływy z innych opłat</t>
  </si>
  <si>
    <t>wpływy z różnych opłat -  wpływy z innych opłat</t>
  </si>
  <si>
    <t>wpływy z różnych dochodów - różne rozliczenia finansowe</t>
  </si>
  <si>
    <t>wpływy z PZU - różne rozliczenia finansowe</t>
  </si>
  <si>
    <t>dochody z najmu - szkoły podstawowe</t>
  </si>
  <si>
    <t>pozostała dzialaność w zdrowiu</t>
  </si>
  <si>
    <t>pozostała dzialaność w kulturze</t>
  </si>
  <si>
    <t>wpływy z różnych dochodów - centra kszt.ustaw.i pr.</t>
  </si>
  <si>
    <t>754 - 75411  §  6300</t>
  </si>
  <si>
    <t>758 - 75814  §  0870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</si>
</sst>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6"/>
      <name val="Arial CE"/>
      <family val="2"/>
    </font>
    <font>
      <sz val="8"/>
      <name val="Arial CE"/>
      <family val="0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 topLeftCell="A1">
      <selection activeCell="C55" sqref="C55"/>
    </sheetView>
  </sheetViews>
  <sheetFormatPr defaultColWidth="9.00390625" defaultRowHeight="12.75"/>
  <cols>
    <col min="1" max="1" width="18.375" style="8" customWidth="1"/>
    <col min="2" max="2" width="43.125" style="8" customWidth="1"/>
    <col min="3" max="3" width="11.875" style="8" customWidth="1"/>
    <col min="4" max="4" width="10.875" style="8" customWidth="1"/>
    <col min="5" max="5" width="8.25390625" style="8" customWidth="1"/>
    <col min="6" max="6" width="7.625" style="8" customWidth="1"/>
    <col min="7" max="16384" width="9.125" style="8" customWidth="1"/>
  </cols>
  <sheetData>
    <row r="1" spans="1:6" ht="14.25" customHeight="1">
      <c r="A1" s="6"/>
      <c r="B1" s="6"/>
      <c r="C1" s="6"/>
      <c r="D1" s="40" t="s">
        <v>164</v>
      </c>
      <c r="E1" s="40"/>
      <c r="F1" s="40"/>
    </row>
    <row r="2" spans="1:4" ht="14.25" customHeight="1">
      <c r="A2" s="6"/>
      <c r="B2" s="6"/>
      <c r="C2" s="6"/>
      <c r="D2" s="8" t="s">
        <v>163</v>
      </c>
    </row>
    <row r="3" spans="1:6" ht="14.25" customHeight="1">
      <c r="A3" s="6"/>
      <c r="B3" s="6"/>
      <c r="C3" s="6"/>
      <c r="D3" s="40" t="s">
        <v>162</v>
      </c>
      <c r="E3" s="40"/>
      <c r="F3" s="40"/>
    </row>
    <row r="4" spans="1:6" ht="14.25" customHeight="1">
      <c r="A4" s="6"/>
      <c r="B4" s="6"/>
      <c r="C4" s="6"/>
      <c r="D4" s="7" t="s">
        <v>165</v>
      </c>
      <c r="E4" s="7"/>
      <c r="F4" s="7"/>
    </row>
    <row r="5" spans="1:6" ht="48.75" customHeight="1">
      <c r="A5" s="41" t="s">
        <v>287</v>
      </c>
      <c r="B5" s="41"/>
      <c r="C5" s="41"/>
      <c r="D5" s="41"/>
      <c r="E5" s="41"/>
      <c r="F5" s="41"/>
    </row>
    <row r="6" spans="1:6" ht="16.5" customHeight="1">
      <c r="A6" s="42" t="s">
        <v>246</v>
      </c>
      <c r="B6" s="42"/>
      <c r="C6" s="42"/>
      <c r="D6" s="42"/>
      <c r="E6" s="42"/>
      <c r="F6" s="42"/>
    </row>
    <row r="7" spans="1:6" ht="45">
      <c r="A7" s="2" t="s">
        <v>0</v>
      </c>
      <c r="B7" s="2" t="s">
        <v>1</v>
      </c>
      <c r="C7" s="3" t="s">
        <v>249</v>
      </c>
      <c r="D7" s="3" t="s">
        <v>250</v>
      </c>
      <c r="E7" s="3" t="s">
        <v>50</v>
      </c>
      <c r="F7" s="5" t="s">
        <v>251</v>
      </c>
    </row>
    <row r="8" spans="1:6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30" customHeight="1">
      <c r="A9" s="10"/>
      <c r="B9" s="1" t="s">
        <v>2</v>
      </c>
      <c r="C9" s="11">
        <f>C11+C160</f>
        <v>212011523</v>
      </c>
      <c r="D9" s="11">
        <f>D11+D160</f>
        <v>219872902</v>
      </c>
      <c r="E9" s="12">
        <f>D9/C9*100</f>
        <v>103.70799609792907</v>
      </c>
      <c r="F9" s="12">
        <v>100</v>
      </c>
    </row>
    <row r="10" spans="1:6" ht="24" customHeight="1">
      <c r="A10" s="34" t="s">
        <v>116</v>
      </c>
      <c r="B10" s="35"/>
      <c r="C10" s="35"/>
      <c r="D10" s="35"/>
      <c r="E10" s="35"/>
      <c r="F10" s="36"/>
    </row>
    <row r="11" spans="1:6" ht="36" customHeight="1">
      <c r="A11" s="10"/>
      <c r="B11" s="1" t="s">
        <v>238</v>
      </c>
      <c r="C11" s="11">
        <f>C12+C122</f>
        <v>151161697</v>
      </c>
      <c r="D11" s="11">
        <f>D12+D122</f>
        <v>155640734</v>
      </c>
      <c r="E11" s="12">
        <f aca="true" t="shared" si="0" ref="E11:E21">D11/C11*100</f>
        <v>102.96307668469744</v>
      </c>
      <c r="F11" s="12">
        <f>D11/D9*100</f>
        <v>70.78668293558067</v>
      </c>
    </row>
    <row r="12" spans="1:6" ht="18.75" customHeight="1">
      <c r="A12" s="10"/>
      <c r="B12" s="10" t="s">
        <v>237</v>
      </c>
      <c r="C12" s="11">
        <f>C13+C117</f>
        <v>123840816</v>
      </c>
      <c r="D12" s="11">
        <f>D13+D117</f>
        <v>129060052</v>
      </c>
      <c r="E12" s="12">
        <f t="shared" si="0"/>
        <v>104.21447158423116</v>
      </c>
      <c r="F12" s="12">
        <f>F13+F111+F117</f>
        <v>58.70473843111418</v>
      </c>
    </row>
    <row r="13" spans="1:6" ht="18.75" customHeight="1">
      <c r="A13" s="10"/>
      <c r="B13" s="1" t="s">
        <v>245</v>
      </c>
      <c r="C13" s="11">
        <f>C14+C23+C47+C58+C60+C65+C111</f>
        <v>97015800</v>
      </c>
      <c r="D13" s="11">
        <f>D14+D23+D47+D58+D60+D65+D111</f>
        <v>103687699</v>
      </c>
      <c r="E13" s="12">
        <f t="shared" si="0"/>
        <v>106.87712620006226</v>
      </c>
      <c r="F13" s="12">
        <f>D13/D9*100</f>
        <v>47.158016316171604</v>
      </c>
    </row>
    <row r="14" spans="1:6" ht="18" customHeight="1">
      <c r="A14" s="13"/>
      <c r="B14" s="10" t="s">
        <v>3</v>
      </c>
      <c r="C14" s="11">
        <f>SUM(C15:C21)</f>
        <v>28581400</v>
      </c>
      <c r="D14" s="11">
        <f>SUM(D15:D21)</f>
        <v>28618400</v>
      </c>
      <c r="E14" s="12">
        <f t="shared" si="0"/>
        <v>100.12945482026771</v>
      </c>
      <c r="F14" s="12">
        <f>SUM(F15:F21)</f>
        <v>13.015883148711069</v>
      </c>
    </row>
    <row r="15" spans="1:6" ht="18" customHeight="1">
      <c r="A15" s="13" t="s">
        <v>65</v>
      </c>
      <c r="B15" s="13" t="s">
        <v>125</v>
      </c>
      <c r="C15" s="14">
        <v>19983000</v>
      </c>
      <c r="D15" s="14">
        <v>20000000</v>
      </c>
      <c r="E15" s="15">
        <f t="shared" si="0"/>
        <v>100.08507231146476</v>
      </c>
      <c r="F15" s="15">
        <f>D15/D9*100</f>
        <v>9.096164110300412</v>
      </c>
    </row>
    <row r="16" spans="1:6" ht="18" customHeight="1">
      <c r="A16" s="13" t="s">
        <v>127</v>
      </c>
      <c r="B16" s="13" t="s">
        <v>126</v>
      </c>
      <c r="C16" s="14">
        <v>5681000</v>
      </c>
      <c r="D16" s="14">
        <v>5700000</v>
      </c>
      <c r="E16" s="15">
        <f t="shared" si="0"/>
        <v>100.33444816053512</v>
      </c>
      <c r="F16" s="15">
        <f>D16/D9*100</f>
        <v>2.5924067714356176</v>
      </c>
    </row>
    <row r="17" spans="1:6" ht="18" customHeight="1">
      <c r="A17" s="13" t="s">
        <v>66</v>
      </c>
      <c r="B17" s="13" t="s">
        <v>166</v>
      </c>
      <c r="C17" s="14">
        <v>930000</v>
      </c>
      <c r="D17" s="14">
        <v>930000</v>
      </c>
      <c r="E17" s="15">
        <f t="shared" si="0"/>
        <v>100</v>
      </c>
      <c r="F17" s="15">
        <f>D17/D9*100</f>
        <v>0.42297163112896924</v>
      </c>
    </row>
    <row r="18" spans="1:6" ht="18" customHeight="1">
      <c r="A18" s="13" t="s">
        <v>128</v>
      </c>
      <c r="B18" s="13" t="s">
        <v>167</v>
      </c>
      <c r="C18" s="14">
        <v>780000</v>
      </c>
      <c r="D18" s="14">
        <v>780000</v>
      </c>
      <c r="E18" s="15">
        <f t="shared" si="0"/>
        <v>100</v>
      </c>
      <c r="F18" s="15">
        <f>D18/D9*100</f>
        <v>0.3547504003017161</v>
      </c>
    </row>
    <row r="19" spans="1:6" ht="18" customHeight="1">
      <c r="A19" s="13" t="s">
        <v>140</v>
      </c>
      <c r="B19" s="13" t="s">
        <v>4</v>
      </c>
      <c r="C19" s="14">
        <v>35000</v>
      </c>
      <c r="D19" s="14">
        <v>35000</v>
      </c>
      <c r="E19" s="15">
        <f t="shared" si="0"/>
        <v>100</v>
      </c>
      <c r="F19" s="15">
        <f>D19/D9*100</f>
        <v>0.015918287193025724</v>
      </c>
    </row>
    <row r="20" spans="1:6" ht="18" customHeight="1">
      <c r="A20" s="13" t="s">
        <v>141</v>
      </c>
      <c r="B20" s="13" t="s">
        <v>5</v>
      </c>
      <c r="C20" s="14">
        <v>1165000</v>
      </c>
      <c r="D20" s="14">
        <v>1165000</v>
      </c>
      <c r="E20" s="15">
        <f t="shared" si="0"/>
        <v>100</v>
      </c>
      <c r="F20" s="15">
        <f>D20/D9*100</f>
        <v>0.5298515594249991</v>
      </c>
    </row>
    <row r="21" spans="1:8" ht="18" customHeight="1">
      <c r="A21" s="13" t="s">
        <v>142</v>
      </c>
      <c r="B21" s="13" t="s">
        <v>6</v>
      </c>
      <c r="C21" s="14">
        <v>7400</v>
      </c>
      <c r="D21" s="14">
        <v>8400</v>
      </c>
      <c r="E21" s="15">
        <f t="shared" si="0"/>
        <v>113.51351351351352</v>
      </c>
      <c r="F21" s="15">
        <f>D21/D9*100</f>
        <v>0.0038203889263261734</v>
      </c>
      <c r="H21" s="32"/>
    </row>
    <row r="22" spans="1:6" ht="18" customHeight="1">
      <c r="A22" s="13"/>
      <c r="B22" s="13"/>
      <c r="C22" s="14"/>
      <c r="D22" s="14"/>
      <c r="E22" s="15"/>
      <c r="F22" s="13"/>
    </row>
    <row r="23" spans="1:6" ht="20.25" customHeight="1">
      <c r="A23" s="13"/>
      <c r="B23" s="10" t="s">
        <v>7</v>
      </c>
      <c r="C23" s="11">
        <f>SUM(C24:C45)</f>
        <v>6765373</v>
      </c>
      <c r="D23" s="11">
        <f>SUM(D24:D45)</f>
        <v>6377800</v>
      </c>
      <c r="E23" s="12">
        <f>D23/C23*100</f>
        <v>94.27122495685013</v>
      </c>
      <c r="F23" s="17">
        <f>D23/D9*100</f>
        <v>2.900675773133699</v>
      </c>
    </row>
    <row r="24" spans="1:6" ht="18" customHeight="1">
      <c r="A24" s="13" t="s">
        <v>67</v>
      </c>
      <c r="B24" s="13" t="s">
        <v>22</v>
      </c>
      <c r="C24" s="14">
        <v>60000</v>
      </c>
      <c r="D24" s="14">
        <v>60000</v>
      </c>
      <c r="E24" s="16">
        <f aca="true" t="shared" si="1" ref="E24:E45">D24/C24*100</f>
        <v>100</v>
      </c>
      <c r="F24" s="15">
        <f>D24/D9*100</f>
        <v>0.02728849233090124</v>
      </c>
    </row>
    <row r="25" spans="1:6" ht="18" customHeight="1">
      <c r="A25" s="13" t="s">
        <v>68</v>
      </c>
      <c r="B25" s="13" t="s">
        <v>119</v>
      </c>
      <c r="C25" s="14">
        <v>150000</v>
      </c>
      <c r="D25" s="14">
        <v>150000</v>
      </c>
      <c r="E25" s="15">
        <f t="shared" si="1"/>
        <v>100</v>
      </c>
      <c r="F25" s="15">
        <f>D25/D9*100</f>
        <v>0.06822123082725311</v>
      </c>
    </row>
    <row r="26" spans="1:6" ht="18" customHeight="1">
      <c r="A26" s="13" t="s">
        <v>69</v>
      </c>
      <c r="B26" s="13" t="s">
        <v>9</v>
      </c>
      <c r="C26" s="14">
        <v>110000</v>
      </c>
      <c r="D26" s="14">
        <v>110000</v>
      </c>
      <c r="E26" s="15">
        <f t="shared" si="1"/>
        <v>100</v>
      </c>
      <c r="F26" s="15">
        <f>D26/D9*100</f>
        <v>0.05002890260665228</v>
      </c>
    </row>
    <row r="27" spans="1:6" ht="18" customHeight="1">
      <c r="A27" s="13" t="s">
        <v>70</v>
      </c>
      <c r="B27" s="13" t="s">
        <v>132</v>
      </c>
      <c r="C27" s="14">
        <v>172500</v>
      </c>
      <c r="D27" s="14">
        <v>172500</v>
      </c>
      <c r="E27" s="15">
        <f t="shared" si="1"/>
        <v>100</v>
      </c>
      <c r="F27" s="15">
        <f>D27/D9*100</f>
        <v>0.07845441545134106</v>
      </c>
    </row>
    <row r="28" spans="1:6" ht="18" customHeight="1">
      <c r="A28" s="13" t="s">
        <v>131</v>
      </c>
      <c r="B28" s="13" t="s">
        <v>133</v>
      </c>
      <c r="C28" s="14">
        <v>1620000</v>
      </c>
      <c r="D28" s="14">
        <v>1620000</v>
      </c>
      <c r="E28" s="15">
        <f t="shared" si="1"/>
        <v>100</v>
      </c>
      <c r="F28" s="15">
        <f>D28/D9*100</f>
        <v>0.7367892929343335</v>
      </c>
    </row>
    <row r="29" spans="1:6" ht="18" customHeight="1">
      <c r="A29" s="13" t="s">
        <v>71</v>
      </c>
      <c r="B29" s="13" t="s">
        <v>135</v>
      </c>
      <c r="C29" s="14">
        <v>8800</v>
      </c>
      <c r="D29" s="14">
        <v>8000</v>
      </c>
      <c r="E29" s="15">
        <f t="shared" si="1"/>
        <v>90.9090909090909</v>
      </c>
      <c r="F29" s="15">
        <f>D29/D9*100</f>
        <v>0.003638465644120165</v>
      </c>
    </row>
    <row r="30" spans="1:6" ht="18" customHeight="1">
      <c r="A30" s="13" t="s">
        <v>134</v>
      </c>
      <c r="B30" s="13" t="s">
        <v>136</v>
      </c>
      <c r="C30" s="14">
        <v>175000</v>
      </c>
      <c r="D30" s="14">
        <v>175000</v>
      </c>
      <c r="E30" s="15">
        <f t="shared" si="1"/>
        <v>100</v>
      </c>
      <c r="F30" s="15">
        <f>D30/D9*100</f>
        <v>0.07959143596512862</v>
      </c>
    </row>
    <row r="31" spans="1:6" ht="18" customHeight="1">
      <c r="A31" s="13" t="s">
        <v>72</v>
      </c>
      <c r="B31" s="13" t="s">
        <v>138</v>
      </c>
      <c r="C31" s="14">
        <v>18400</v>
      </c>
      <c r="D31" s="14">
        <v>18400</v>
      </c>
      <c r="E31" s="15">
        <f t="shared" si="1"/>
        <v>100</v>
      </c>
      <c r="F31" s="15">
        <f>D31/D9*100</f>
        <v>0.00836847098147638</v>
      </c>
    </row>
    <row r="32" spans="1:6" ht="18" customHeight="1">
      <c r="A32" s="13" t="s">
        <v>137</v>
      </c>
      <c r="B32" s="13" t="s">
        <v>139</v>
      </c>
      <c r="C32" s="14">
        <v>893</v>
      </c>
      <c r="D32" s="14">
        <v>900</v>
      </c>
      <c r="E32" s="15">
        <f t="shared" si="1"/>
        <v>100.78387458006719</v>
      </c>
      <c r="F32" s="15">
        <f>D32/D9*100</f>
        <v>0.00040932738496351866</v>
      </c>
    </row>
    <row r="33" spans="1:6" ht="18" customHeight="1">
      <c r="A33" s="13" t="s">
        <v>143</v>
      </c>
      <c r="B33" s="13" t="s">
        <v>8</v>
      </c>
      <c r="C33" s="14">
        <v>500000</v>
      </c>
      <c r="D33" s="14">
        <v>400000</v>
      </c>
      <c r="E33" s="15">
        <f t="shared" si="1"/>
        <v>80</v>
      </c>
      <c r="F33" s="15">
        <f>D33/D9*100</f>
        <v>0.18192328220600826</v>
      </c>
    </row>
    <row r="34" spans="1:6" ht="18" customHeight="1">
      <c r="A34" s="13" t="s">
        <v>144</v>
      </c>
      <c r="B34" s="13" t="s">
        <v>10</v>
      </c>
      <c r="C34" s="14">
        <v>170000</v>
      </c>
      <c r="D34" s="14">
        <v>220000</v>
      </c>
      <c r="E34" s="15">
        <f t="shared" si="1"/>
        <v>129.41176470588235</v>
      </c>
      <c r="F34" s="15">
        <f>D34/D9*100</f>
        <v>0.10005780521330455</v>
      </c>
    </row>
    <row r="35" spans="1:6" ht="18" customHeight="1">
      <c r="A35" s="13" t="s">
        <v>73</v>
      </c>
      <c r="B35" s="13" t="s">
        <v>13</v>
      </c>
      <c r="C35" s="14">
        <v>1633700</v>
      </c>
      <c r="D35" s="14">
        <v>1627500</v>
      </c>
      <c r="E35" s="15">
        <f t="shared" si="1"/>
        <v>99.62049335863378</v>
      </c>
      <c r="F35" s="15">
        <f>D35/D9*100</f>
        <v>0.7402003544756962</v>
      </c>
    </row>
    <row r="36" spans="1:6" ht="18" customHeight="1">
      <c r="A36" s="13" t="s">
        <v>74</v>
      </c>
      <c r="B36" s="13" t="s">
        <v>52</v>
      </c>
      <c r="C36" s="14">
        <v>110000</v>
      </c>
      <c r="D36" s="14">
        <v>100000</v>
      </c>
      <c r="E36" s="15">
        <f>D36/C36*100</f>
        <v>90.9090909090909</v>
      </c>
      <c r="F36" s="15">
        <f>D36/D9*100</f>
        <v>0.045480820551502064</v>
      </c>
    </row>
    <row r="37" spans="1:6" ht="18" customHeight="1">
      <c r="A37" s="13" t="s">
        <v>75</v>
      </c>
      <c r="B37" s="13" t="s">
        <v>54</v>
      </c>
      <c r="C37" s="14">
        <v>7500</v>
      </c>
      <c r="D37" s="14">
        <v>7500</v>
      </c>
      <c r="E37" s="15">
        <f t="shared" si="1"/>
        <v>100</v>
      </c>
      <c r="F37" s="15">
        <f>D37/D9*100</f>
        <v>0.003411061541362655</v>
      </c>
    </row>
    <row r="38" spans="1:6" ht="18" customHeight="1">
      <c r="A38" s="13" t="s">
        <v>76</v>
      </c>
      <c r="B38" s="13" t="s">
        <v>11</v>
      </c>
      <c r="C38" s="14">
        <v>320000</v>
      </c>
      <c r="D38" s="14">
        <v>320000</v>
      </c>
      <c r="E38" s="15">
        <f t="shared" si="1"/>
        <v>100</v>
      </c>
      <c r="F38" s="15">
        <f>D38/D9*100</f>
        <v>0.1455386257648066</v>
      </c>
    </row>
    <row r="39" spans="1:6" ht="18" customHeight="1">
      <c r="A39" s="13" t="s">
        <v>77</v>
      </c>
      <c r="B39" s="13" t="s">
        <v>12</v>
      </c>
      <c r="C39" s="14">
        <v>38000</v>
      </c>
      <c r="D39" s="14">
        <v>38000</v>
      </c>
      <c r="E39" s="15">
        <f t="shared" si="1"/>
        <v>100</v>
      </c>
      <c r="F39" s="15">
        <f>D39/D9*100</f>
        <v>0.017282711809570785</v>
      </c>
    </row>
    <row r="40" spans="1:6" ht="18.75" customHeight="1">
      <c r="A40" s="13" t="s">
        <v>78</v>
      </c>
      <c r="B40" s="13" t="s">
        <v>51</v>
      </c>
      <c r="C40" s="14">
        <v>272500</v>
      </c>
      <c r="D40" s="14">
        <v>136000</v>
      </c>
      <c r="E40" s="15">
        <f t="shared" si="1"/>
        <v>49.908256880733944</v>
      </c>
      <c r="F40" s="15">
        <f>D40/D9*100</f>
        <v>0.06185391595004282</v>
      </c>
    </row>
    <row r="41" spans="1:6" ht="18.75" customHeight="1">
      <c r="A41" s="13" t="s">
        <v>79</v>
      </c>
      <c r="B41" s="13" t="s">
        <v>14</v>
      </c>
      <c r="C41" s="14">
        <v>377080</v>
      </c>
      <c r="D41" s="14">
        <v>294000</v>
      </c>
      <c r="E41" s="15">
        <f t="shared" si="1"/>
        <v>77.96754004455289</v>
      </c>
      <c r="F41" s="15">
        <f>D41/D9*100</f>
        <v>0.13371361242141608</v>
      </c>
    </row>
    <row r="42" spans="1:6" ht="18.75" customHeight="1">
      <c r="A42" s="13" t="s">
        <v>79</v>
      </c>
      <c r="B42" s="13" t="s">
        <v>15</v>
      </c>
      <c r="C42" s="14">
        <v>1000</v>
      </c>
      <c r="D42" s="14">
        <v>0</v>
      </c>
      <c r="E42" s="15">
        <f t="shared" si="1"/>
        <v>0</v>
      </c>
      <c r="F42" s="15">
        <f>D42/D9*100</f>
        <v>0</v>
      </c>
    </row>
    <row r="43" spans="1:6" ht="18.75" customHeight="1">
      <c r="A43" s="13" t="s">
        <v>80</v>
      </c>
      <c r="B43" s="13" t="s">
        <v>46</v>
      </c>
      <c r="C43" s="14">
        <v>1000000</v>
      </c>
      <c r="D43" s="14">
        <v>900000</v>
      </c>
      <c r="E43" s="15">
        <f t="shared" si="1"/>
        <v>90</v>
      </c>
      <c r="F43" s="15">
        <f>D43/D9*100</f>
        <v>0.40932738496351856</v>
      </c>
    </row>
    <row r="44" spans="1:7" ht="18.75" customHeight="1">
      <c r="A44" s="13" t="s">
        <v>145</v>
      </c>
      <c r="B44" s="13" t="s">
        <v>146</v>
      </c>
      <c r="C44" s="14">
        <v>10000</v>
      </c>
      <c r="D44" s="14">
        <v>10000</v>
      </c>
      <c r="E44" s="15">
        <f t="shared" si="1"/>
        <v>100</v>
      </c>
      <c r="F44" s="15">
        <f>D44/D9*100</f>
        <v>0.004548082055150207</v>
      </c>
      <c r="G44" s="32"/>
    </row>
    <row r="45" spans="1:7" ht="18.75" customHeight="1">
      <c r="A45" s="13" t="s">
        <v>252</v>
      </c>
      <c r="B45" s="13" t="s">
        <v>253</v>
      </c>
      <c r="C45" s="14">
        <v>10000</v>
      </c>
      <c r="D45" s="14">
        <v>10000</v>
      </c>
      <c r="E45" s="15">
        <f t="shared" si="1"/>
        <v>100</v>
      </c>
      <c r="F45" s="15">
        <f>D45/D9*100</f>
        <v>0.004548082055150207</v>
      </c>
      <c r="G45" s="32"/>
    </row>
    <row r="46" spans="1:6" ht="18.75" customHeight="1">
      <c r="A46" s="13"/>
      <c r="B46" s="13"/>
      <c r="C46" s="14"/>
      <c r="D46" s="14"/>
      <c r="E46" s="15"/>
      <c r="F46" s="15"/>
    </row>
    <row r="47" spans="1:6" ht="18.75" customHeight="1">
      <c r="A47" s="10"/>
      <c r="B47" s="10" t="s">
        <v>17</v>
      </c>
      <c r="C47" s="11">
        <f>SUM(C48:C56)</f>
        <v>15325697</v>
      </c>
      <c r="D47" s="11">
        <f>SUM(D48:D56)</f>
        <v>10942200</v>
      </c>
      <c r="E47" s="12">
        <f aca="true" t="shared" si="2" ref="E47:E56">D47/C47*100</f>
        <v>71.39773153547274</v>
      </c>
      <c r="F47" s="17">
        <f>D47/D9*100</f>
        <v>4.976602346386459</v>
      </c>
    </row>
    <row r="48" spans="1:6" ht="18.75" customHeight="1">
      <c r="A48" s="13" t="s">
        <v>82</v>
      </c>
      <c r="B48" s="13" t="s">
        <v>59</v>
      </c>
      <c r="C48" s="14">
        <v>1100000</v>
      </c>
      <c r="D48" s="14">
        <v>1000000</v>
      </c>
      <c r="E48" s="15">
        <f t="shared" si="2"/>
        <v>90.9090909090909</v>
      </c>
      <c r="F48" s="15">
        <f>D48/D9*100</f>
        <v>0.45480820551502066</v>
      </c>
    </row>
    <row r="49" spans="1:6" ht="18.75" customHeight="1">
      <c r="A49" s="13" t="s">
        <v>82</v>
      </c>
      <c r="B49" s="13" t="s">
        <v>120</v>
      </c>
      <c r="C49" s="14">
        <v>596000</v>
      </c>
      <c r="D49" s="14">
        <v>560000</v>
      </c>
      <c r="E49" s="15">
        <f>D49/C49*100</f>
        <v>93.95973154362416</v>
      </c>
      <c r="F49" s="15">
        <f>D49/D9*100</f>
        <v>0.2546925950884116</v>
      </c>
    </row>
    <row r="50" spans="1:6" ht="18.75" customHeight="1">
      <c r="A50" s="13" t="s">
        <v>83</v>
      </c>
      <c r="B50" s="13" t="s">
        <v>19</v>
      </c>
      <c r="C50" s="14">
        <v>54000</v>
      </c>
      <c r="D50" s="14">
        <v>12000</v>
      </c>
      <c r="E50" s="15">
        <f t="shared" si="2"/>
        <v>22.22222222222222</v>
      </c>
      <c r="F50" s="15">
        <f>D50/D9*100</f>
        <v>0.005457698466180248</v>
      </c>
    </row>
    <row r="51" spans="1:6" ht="18.75" customHeight="1">
      <c r="A51" s="13" t="s">
        <v>83</v>
      </c>
      <c r="B51" s="13" t="s">
        <v>18</v>
      </c>
      <c r="C51" s="14">
        <v>5100000</v>
      </c>
      <c r="D51" s="14">
        <v>5100000</v>
      </c>
      <c r="E51" s="15">
        <f t="shared" si="2"/>
        <v>100</v>
      </c>
      <c r="F51" s="15">
        <f>D51/D9*100</f>
        <v>2.3195218481266053</v>
      </c>
    </row>
    <row r="52" spans="1:6" ht="18.75" customHeight="1">
      <c r="A52" s="13" t="s">
        <v>83</v>
      </c>
      <c r="B52" s="13" t="s">
        <v>316</v>
      </c>
      <c r="C52" s="14">
        <v>66400</v>
      </c>
      <c r="D52" s="14">
        <v>20200</v>
      </c>
      <c r="E52" s="15">
        <f t="shared" si="2"/>
        <v>30.42168674698795</v>
      </c>
      <c r="F52" s="15">
        <f>D52/D9*100</f>
        <v>0.009187125751403418</v>
      </c>
    </row>
    <row r="53" spans="1:6" ht="18.75" customHeight="1">
      <c r="A53" s="13" t="s">
        <v>84</v>
      </c>
      <c r="B53" s="13" t="s">
        <v>41</v>
      </c>
      <c r="C53" s="14">
        <v>8000000</v>
      </c>
      <c r="D53" s="14">
        <v>4000000</v>
      </c>
      <c r="E53" s="15">
        <f t="shared" si="2"/>
        <v>50</v>
      </c>
      <c r="F53" s="15">
        <f>D53/D9*100</f>
        <v>1.8192328220600826</v>
      </c>
    </row>
    <row r="54" spans="1:6" ht="18.75" customHeight="1">
      <c r="A54" s="13" t="s">
        <v>85</v>
      </c>
      <c r="B54" s="13" t="s">
        <v>20</v>
      </c>
      <c r="C54" s="14">
        <v>250000</v>
      </c>
      <c r="D54" s="14">
        <v>250000</v>
      </c>
      <c r="E54" s="15">
        <f t="shared" si="2"/>
        <v>100</v>
      </c>
      <c r="F54" s="15">
        <f>D54/D9*100</f>
        <v>0.11370205137875516</v>
      </c>
    </row>
    <row r="55" spans="1:6" ht="18.75" customHeight="1">
      <c r="A55" s="13" t="s">
        <v>387</v>
      </c>
      <c r="B55" s="13" t="s">
        <v>202</v>
      </c>
      <c r="C55" s="14">
        <v>117696</v>
      </c>
      <c r="D55" s="14">
        <v>0</v>
      </c>
      <c r="E55" s="15">
        <f t="shared" si="2"/>
        <v>0</v>
      </c>
      <c r="F55" s="15">
        <f>D55/D9*100</f>
        <v>0</v>
      </c>
    </row>
    <row r="56" spans="1:7" ht="18.75" customHeight="1">
      <c r="A56" s="13" t="s">
        <v>203</v>
      </c>
      <c r="B56" s="13" t="s">
        <v>204</v>
      </c>
      <c r="C56" s="14">
        <v>41601</v>
      </c>
      <c r="D56" s="14">
        <v>0</v>
      </c>
      <c r="E56" s="15">
        <f t="shared" si="2"/>
        <v>0</v>
      </c>
      <c r="F56" s="15">
        <f>D56/D9*100</f>
        <v>0</v>
      </c>
      <c r="G56" s="32"/>
    </row>
    <row r="57" spans="1:6" ht="18.75" customHeight="1">
      <c r="A57" s="13"/>
      <c r="B57" s="13"/>
      <c r="C57" s="14"/>
      <c r="D57" s="14"/>
      <c r="E57" s="15"/>
      <c r="F57" s="13"/>
    </row>
    <row r="58" spans="1:6" ht="18.75" customHeight="1">
      <c r="A58" s="13" t="s">
        <v>86</v>
      </c>
      <c r="B58" s="10" t="s">
        <v>21</v>
      </c>
      <c r="C58" s="11">
        <v>450953</v>
      </c>
      <c r="D58" s="11">
        <v>350000</v>
      </c>
      <c r="E58" s="12">
        <f>D58/C58*100</f>
        <v>77.61340982319666</v>
      </c>
      <c r="F58" s="12">
        <f>D58/D9*100</f>
        <v>0.15918287193025724</v>
      </c>
    </row>
    <row r="59" spans="1:6" ht="18.75" customHeight="1">
      <c r="A59" s="13"/>
      <c r="B59" s="13"/>
      <c r="C59" s="14"/>
      <c r="D59" s="14"/>
      <c r="E59" s="15"/>
      <c r="F59" s="13"/>
    </row>
    <row r="60" spans="1:6" ht="18.75" customHeight="1">
      <c r="A60" s="13"/>
      <c r="B60" s="10" t="s">
        <v>129</v>
      </c>
      <c r="C60" s="11">
        <f>SUM(C62:C63)</f>
        <v>38930594</v>
      </c>
      <c r="D60" s="11">
        <f>SUM(D62:D63)</f>
        <v>46357363</v>
      </c>
      <c r="E60" s="12">
        <f>D60/C60*100</f>
        <v>119.07694755440927</v>
      </c>
      <c r="F60" s="17">
        <f>D60/D9*100</f>
        <v>21.083709078438414</v>
      </c>
    </row>
    <row r="61" spans="1:6" ht="18.75" customHeight="1">
      <c r="A61" s="13"/>
      <c r="B61" s="13"/>
      <c r="C61" s="14"/>
      <c r="D61" s="14"/>
      <c r="E61" s="15"/>
      <c r="F61" s="13"/>
    </row>
    <row r="62" spans="1:6" ht="18.75" customHeight="1">
      <c r="A62" s="13" t="s">
        <v>87</v>
      </c>
      <c r="B62" s="19" t="s">
        <v>254</v>
      </c>
      <c r="C62" s="14">
        <v>35630594</v>
      </c>
      <c r="D62" s="14">
        <v>43057363</v>
      </c>
      <c r="E62" s="15">
        <f>D62/C62*100</f>
        <v>120.84379788897148</v>
      </c>
      <c r="F62" s="15">
        <f>D62/D9*100</f>
        <v>19.58284200023885</v>
      </c>
    </row>
    <row r="63" spans="1:6" ht="18.75" customHeight="1">
      <c r="A63" s="13" t="s">
        <v>88</v>
      </c>
      <c r="B63" s="19" t="s">
        <v>255</v>
      </c>
      <c r="C63" s="14">
        <v>3300000</v>
      </c>
      <c r="D63" s="14">
        <v>3300000</v>
      </c>
      <c r="E63" s="15">
        <f>D63/C63*100</f>
        <v>100</v>
      </c>
      <c r="F63" s="15">
        <f>D63/D9*100</f>
        <v>1.500867078199568</v>
      </c>
    </row>
    <row r="64" spans="1:6" ht="18.75" customHeight="1">
      <c r="A64" s="13"/>
      <c r="B64" s="19"/>
      <c r="C64" s="14"/>
      <c r="D64" s="14"/>
      <c r="E64" s="15"/>
      <c r="F64" s="15"/>
    </row>
    <row r="65" spans="1:6" ht="18.75" customHeight="1">
      <c r="A65" s="13"/>
      <c r="B65" s="20" t="s">
        <v>256</v>
      </c>
      <c r="C65" s="21">
        <f>SUM(C66:C109)</f>
        <v>6928308</v>
      </c>
      <c r="D65" s="21">
        <f>SUM(D66:D108)</f>
        <v>11026176</v>
      </c>
      <c r="E65" s="17">
        <f aca="true" t="shared" si="3" ref="E65:E109">D65/C65*100</f>
        <v>159.14673539340342</v>
      </c>
      <c r="F65" s="17">
        <f>D65/D9*100</f>
        <v>5.014795320252788</v>
      </c>
    </row>
    <row r="66" spans="1:6" ht="18" customHeight="1">
      <c r="A66" s="13" t="s">
        <v>234</v>
      </c>
      <c r="B66" s="22" t="s">
        <v>375</v>
      </c>
      <c r="C66" s="23">
        <v>0</v>
      </c>
      <c r="D66" s="23">
        <v>4000000</v>
      </c>
      <c r="E66" s="24"/>
      <c r="F66" s="15">
        <f>D66/D9*100</f>
        <v>1.8192328220600826</v>
      </c>
    </row>
    <row r="67" spans="1:6" ht="18" customHeight="1">
      <c r="A67" s="13" t="s">
        <v>200</v>
      </c>
      <c r="B67" s="19" t="s">
        <v>376</v>
      </c>
      <c r="C67" s="14">
        <v>480000</v>
      </c>
      <c r="D67" s="14">
        <v>550000</v>
      </c>
      <c r="E67" s="15">
        <f t="shared" si="3"/>
        <v>114.58333333333333</v>
      </c>
      <c r="F67" s="15">
        <f>D67/D9*100</f>
        <v>0.25014451303326135</v>
      </c>
    </row>
    <row r="68" spans="1:6" ht="18" customHeight="1">
      <c r="A68" s="13" t="s">
        <v>205</v>
      </c>
      <c r="B68" s="19" t="s">
        <v>377</v>
      </c>
      <c r="C68" s="14">
        <v>40000</v>
      </c>
      <c r="D68" s="14">
        <v>40000</v>
      </c>
      <c r="E68" s="15">
        <f t="shared" si="3"/>
        <v>100</v>
      </c>
      <c r="F68" s="15">
        <f>D68/D9*100</f>
        <v>0.018192328220600826</v>
      </c>
    </row>
    <row r="69" spans="1:6" ht="18" customHeight="1">
      <c r="A69" s="13" t="s">
        <v>74</v>
      </c>
      <c r="B69" s="19" t="s">
        <v>378</v>
      </c>
      <c r="C69" s="14">
        <v>463000</v>
      </c>
      <c r="D69" s="14">
        <v>465000</v>
      </c>
      <c r="E69" s="15">
        <f t="shared" si="3"/>
        <v>100.43196544276458</v>
      </c>
      <c r="F69" s="15">
        <f>D69/D9*100</f>
        <v>0.21148581556448462</v>
      </c>
    </row>
    <row r="70" spans="1:6" ht="18" customHeight="1">
      <c r="A70" s="13" t="s">
        <v>101</v>
      </c>
      <c r="B70" s="19" t="s">
        <v>379</v>
      </c>
      <c r="C70" s="14">
        <v>5600</v>
      </c>
      <c r="D70" s="14">
        <v>6000</v>
      </c>
      <c r="E70" s="15">
        <f t="shared" si="3"/>
        <v>107.14285714285714</v>
      </c>
      <c r="F70" s="15">
        <f>D70/D9*100</f>
        <v>0.002728849233090124</v>
      </c>
    </row>
    <row r="71" spans="1:6" ht="18" customHeight="1">
      <c r="A71" s="13" t="s">
        <v>79</v>
      </c>
      <c r="B71" s="19" t="s">
        <v>380</v>
      </c>
      <c r="C71" s="14">
        <v>33691</v>
      </c>
      <c r="D71" s="14">
        <v>0</v>
      </c>
      <c r="E71" s="15">
        <f t="shared" si="3"/>
        <v>0</v>
      </c>
      <c r="F71" s="15">
        <f>D71/D9*100</f>
        <v>0</v>
      </c>
    </row>
    <row r="72" spans="1:6" ht="18" customHeight="1">
      <c r="A72" s="13" t="s">
        <v>79</v>
      </c>
      <c r="B72" s="19" t="s">
        <v>380</v>
      </c>
      <c r="C72" s="14">
        <v>1401</v>
      </c>
      <c r="D72" s="14">
        <v>0</v>
      </c>
      <c r="E72" s="15">
        <f t="shared" si="3"/>
        <v>0</v>
      </c>
      <c r="F72" s="15">
        <f>D72/D9*100</f>
        <v>0</v>
      </c>
    </row>
    <row r="73" spans="1:6" ht="18" customHeight="1">
      <c r="A73" s="13" t="s">
        <v>79</v>
      </c>
      <c r="B73" s="19" t="s">
        <v>381</v>
      </c>
      <c r="C73" s="14">
        <v>5000</v>
      </c>
      <c r="D73" s="14">
        <v>0</v>
      </c>
      <c r="E73" s="15">
        <f t="shared" si="3"/>
        <v>0</v>
      </c>
      <c r="F73" s="15">
        <f>D73/D9*100</f>
        <v>0</v>
      </c>
    </row>
    <row r="74" spans="1:6" ht="18" customHeight="1">
      <c r="A74" s="13" t="s">
        <v>169</v>
      </c>
      <c r="B74" s="19" t="s">
        <v>382</v>
      </c>
      <c r="C74" s="14">
        <v>136655</v>
      </c>
      <c r="D74" s="14">
        <v>139150</v>
      </c>
      <c r="E74" s="15">
        <f t="shared" si="3"/>
        <v>101.8257656141378</v>
      </c>
      <c r="F74" s="15">
        <f>D74/D9*100</f>
        <v>0.06328656179741513</v>
      </c>
    </row>
    <row r="75" spans="1:6" ht="18" customHeight="1">
      <c r="A75" s="13" t="s">
        <v>257</v>
      </c>
      <c r="B75" s="19" t="s">
        <v>318</v>
      </c>
      <c r="C75" s="14">
        <v>6500</v>
      </c>
      <c r="D75" s="14">
        <v>1500</v>
      </c>
      <c r="E75" s="15">
        <f t="shared" si="3"/>
        <v>23.076923076923077</v>
      </c>
      <c r="F75" s="15">
        <f>D75/D9*100</f>
        <v>0.000682212308272531</v>
      </c>
    </row>
    <row r="76" spans="1:6" ht="18" customHeight="1">
      <c r="A76" s="13" t="s">
        <v>170</v>
      </c>
      <c r="B76" s="19" t="s">
        <v>319</v>
      </c>
      <c r="C76" s="14">
        <v>27254</v>
      </c>
      <c r="D76" s="14">
        <v>27300</v>
      </c>
      <c r="E76" s="15">
        <f t="shared" si="3"/>
        <v>100.16878256402731</v>
      </c>
      <c r="F76" s="15">
        <f>D76/D9*100</f>
        <v>0.012416264010560065</v>
      </c>
    </row>
    <row r="77" spans="1:6" ht="18" customHeight="1">
      <c r="A77" s="13" t="s">
        <v>171</v>
      </c>
      <c r="B77" s="19" t="s">
        <v>320</v>
      </c>
      <c r="C77" s="14">
        <v>54300</v>
      </c>
      <c r="D77" s="14">
        <v>56700</v>
      </c>
      <c r="E77" s="15">
        <f t="shared" si="3"/>
        <v>104.41988950276244</v>
      </c>
      <c r="F77" s="15">
        <f>D77/D9*100</f>
        <v>0.02578762525270167</v>
      </c>
    </row>
    <row r="78" spans="1:6" ht="18" customHeight="1">
      <c r="A78" s="13" t="s">
        <v>172</v>
      </c>
      <c r="B78" s="19" t="s">
        <v>321</v>
      </c>
      <c r="C78" s="14">
        <v>2053850</v>
      </c>
      <c r="D78" s="14">
        <v>2177130</v>
      </c>
      <c r="E78" s="15">
        <f t="shared" si="3"/>
        <v>106.00238576332255</v>
      </c>
      <c r="F78" s="15">
        <f>D78/D9*100</f>
        <v>0.990176588472917</v>
      </c>
    </row>
    <row r="79" spans="1:6" ht="18" customHeight="1">
      <c r="A79" s="13" t="s">
        <v>258</v>
      </c>
      <c r="B79" s="19" t="s">
        <v>322</v>
      </c>
      <c r="C79" s="14">
        <v>1000</v>
      </c>
      <c r="D79" s="14">
        <v>0</v>
      </c>
      <c r="E79" s="15">
        <f t="shared" si="3"/>
        <v>0</v>
      </c>
      <c r="F79" s="15">
        <f>D79/D9*100</f>
        <v>0</v>
      </c>
    </row>
    <row r="80" spans="1:6" ht="18" customHeight="1">
      <c r="A80" s="13" t="s">
        <v>173</v>
      </c>
      <c r="B80" s="19" t="s">
        <v>323</v>
      </c>
      <c r="C80" s="14">
        <v>2250</v>
      </c>
      <c r="D80" s="14">
        <v>0</v>
      </c>
      <c r="E80" s="15">
        <f t="shared" si="3"/>
        <v>0</v>
      </c>
      <c r="F80" s="15">
        <f>D80/D9*100</f>
        <v>0</v>
      </c>
    </row>
    <row r="81" spans="1:6" ht="18.75" customHeight="1">
      <c r="A81" s="13" t="s">
        <v>174</v>
      </c>
      <c r="B81" s="19" t="s">
        <v>317</v>
      </c>
      <c r="C81" s="14">
        <v>126400</v>
      </c>
      <c r="D81" s="14">
        <v>126212</v>
      </c>
      <c r="E81" s="15">
        <f t="shared" si="3"/>
        <v>99.85126582278481</v>
      </c>
      <c r="F81" s="15">
        <f>D81/D9*100</f>
        <v>0.05740225323446179</v>
      </c>
    </row>
    <row r="82" spans="1:6" ht="18.75" customHeight="1">
      <c r="A82" s="13" t="s">
        <v>259</v>
      </c>
      <c r="B82" s="19" t="s">
        <v>324</v>
      </c>
      <c r="C82" s="14">
        <v>2500</v>
      </c>
      <c r="D82" s="14">
        <v>0</v>
      </c>
      <c r="E82" s="15">
        <f t="shared" si="3"/>
        <v>0</v>
      </c>
      <c r="F82" s="15">
        <f>D82/D9*100</f>
        <v>0</v>
      </c>
    </row>
    <row r="83" spans="1:6" ht="18.75" customHeight="1">
      <c r="A83" s="13" t="s">
        <v>175</v>
      </c>
      <c r="B83" s="19" t="s">
        <v>325</v>
      </c>
      <c r="C83" s="14">
        <v>62725</v>
      </c>
      <c r="D83" s="14">
        <v>6010</v>
      </c>
      <c r="E83" s="15">
        <f t="shared" si="3"/>
        <v>9.581506576325229</v>
      </c>
      <c r="F83" s="15">
        <f>D83/D9*100</f>
        <v>0.0027333973151452743</v>
      </c>
    </row>
    <row r="84" spans="1:6" ht="18.75" customHeight="1">
      <c r="A84" s="13" t="s">
        <v>176</v>
      </c>
      <c r="B84" s="19" t="s">
        <v>326</v>
      </c>
      <c r="C84" s="14">
        <v>9100</v>
      </c>
      <c r="D84" s="14">
        <v>6100</v>
      </c>
      <c r="E84" s="15">
        <f t="shared" si="3"/>
        <v>67.03296703296702</v>
      </c>
      <c r="F84" s="15">
        <f>D84/D9*100</f>
        <v>0.002774330053641626</v>
      </c>
    </row>
    <row r="85" spans="1:6" ht="18.75" customHeight="1">
      <c r="A85" s="13" t="s">
        <v>177</v>
      </c>
      <c r="B85" s="19" t="s">
        <v>328</v>
      </c>
      <c r="C85" s="14">
        <v>4000</v>
      </c>
      <c r="D85" s="14">
        <v>0</v>
      </c>
      <c r="E85" s="15">
        <f t="shared" si="3"/>
        <v>0</v>
      </c>
      <c r="F85" s="15">
        <f>D85/D9*100</f>
        <v>0</v>
      </c>
    </row>
    <row r="86" spans="1:6" ht="18.75" customHeight="1">
      <c r="A86" s="13" t="s">
        <v>100</v>
      </c>
      <c r="B86" s="19" t="s">
        <v>327</v>
      </c>
      <c r="C86" s="14">
        <v>110190</v>
      </c>
      <c r="D86" s="14">
        <v>0</v>
      </c>
      <c r="E86" s="15">
        <f t="shared" si="3"/>
        <v>0</v>
      </c>
      <c r="F86" s="15">
        <f>D86/D9*100</f>
        <v>0</v>
      </c>
    </row>
    <row r="87" spans="1:6" ht="18.75" customHeight="1">
      <c r="A87" s="13" t="s">
        <v>267</v>
      </c>
      <c r="B87" s="19" t="s">
        <v>329</v>
      </c>
      <c r="C87" s="14">
        <v>2000</v>
      </c>
      <c r="D87" s="14">
        <v>4000</v>
      </c>
      <c r="E87" s="15">
        <f t="shared" si="3"/>
        <v>200</v>
      </c>
      <c r="F87" s="15">
        <f>D87/D9*100</f>
        <v>0.0018192328220600826</v>
      </c>
    </row>
    <row r="88" spans="1:6" ht="18.75" customHeight="1">
      <c r="A88" s="13" t="s">
        <v>260</v>
      </c>
      <c r="B88" s="19" t="s">
        <v>330</v>
      </c>
      <c r="C88" s="14">
        <v>145000</v>
      </c>
      <c r="D88" s="14">
        <v>260000</v>
      </c>
      <c r="E88" s="15">
        <f t="shared" si="3"/>
        <v>179.31034482758622</v>
      </c>
      <c r="F88" s="15">
        <f>D88/D9*100</f>
        <v>0.11825013343390536</v>
      </c>
    </row>
    <row r="89" spans="1:6" ht="18.75" customHeight="1">
      <c r="A89" s="13" t="s">
        <v>178</v>
      </c>
      <c r="B89" s="19" t="s">
        <v>347</v>
      </c>
      <c r="C89" s="14">
        <v>5800</v>
      </c>
      <c r="D89" s="14">
        <v>6000</v>
      </c>
      <c r="E89" s="15">
        <f t="shared" si="3"/>
        <v>103.44827586206897</v>
      </c>
      <c r="F89" s="15">
        <f>D89/D9*100</f>
        <v>0.002728849233090124</v>
      </c>
    </row>
    <row r="90" spans="1:6" ht="18.75" customHeight="1">
      <c r="A90" s="13" t="s">
        <v>206</v>
      </c>
      <c r="B90" s="19" t="s">
        <v>241</v>
      </c>
      <c r="C90" s="14">
        <v>15000</v>
      </c>
      <c r="D90" s="14">
        <v>20000</v>
      </c>
      <c r="E90" s="15">
        <f t="shared" si="3"/>
        <v>133.33333333333331</v>
      </c>
      <c r="F90" s="15">
        <f>D90/D9*100</f>
        <v>0.009096164110300413</v>
      </c>
    </row>
    <row r="91" spans="1:6" ht="18.75" customHeight="1">
      <c r="A91" s="13" t="s">
        <v>261</v>
      </c>
      <c r="B91" s="19" t="s">
        <v>241</v>
      </c>
      <c r="C91" s="14">
        <v>685</v>
      </c>
      <c r="D91" s="14">
        <v>0</v>
      </c>
      <c r="E91" s="15">
        <f t="shared" si="3"/>
        <v>0</v>
      </c>
      <c r="F91" s="15">
        <f>D91/D9*100</f>
        <v>0</v>
      </c>
    </row>
    <row r="92" spans="1:6" ht="18.75" customHeight="1">
      <c r="A92" s="13" t="s">
        <v>168</v>
      </c>
      <c r="B92" s="19" t="s">
        <v>207</v>
      </c>
      <c r="C92" s="14">
        <v>3550</v>
      </c>
      <c r="D92" s="14">
        <v>3550</v>
      </c>
      <c r="E92" s="15">
        <f t="shared" si="3"/>
        <v>100</v>
      </c>
      <c r="F92" s="15">
        <f>D92/D9*100</f>
        <v>0.0016145691295783233</v>
      </c>
    </row>
    <row r="93" spans="1:6" ht="18.75" customHeight="1">
      <c r="A93" s="13" t="s">
        <v>262</v>
      </c>
      <c r="B93" s="19" t="s">
        <v>331</v>
      </c>
      <c r="C93" s="14">
        <v>1000</v>
      </c>
      <c r="D93" s="14">
        <v>1000</v>
      </c>
      <c r="E93" s="15">
        <f t="shared" si="3"/>
        <v>100</v>
      </c>
      <c r="F93" s="15">
        <f>D93/D9*100</f>
        <v>0.00045480820551502065</v>
      </c>
    </row>
    <row r="94" spans="1:6" ht="18.75" customHeight="1">
      <c r="A94" s="13" t="s">
        <v>208</v>
      </c>
      <c r="B94" s="19" t="s">
        <v>332</v>
      </c>
      <c r="C94" s="14">
        <v>2600</v>
      </c>
      <c r="D94" s="14">
        <v>800</v>
      </c>
      <c r="E94" s="15">
        <f t="shared" si="3"/>
        <v>30.76923076923077</v>
      </c>
      <c r="F94" s="15">
        <f>D94/D9*100</f>
        <v>0.00036384656441201655</v>
      </c>
    </row>
    <row r="95" spans="1:6" ht="18.75" customHeight="1">
      <c r="A95" s="13" t="s">
        <v>268</v>
      </c>
      <c r="B95" s="19" t="s">
        <v>333</v>
      </c>
      <c r="C95" s="14"/>
      <c r="D95" s="14">
        <v>166</v>
      </c>
      <c r="E95" s="15"/>
      <c r="F95" s="15">
        <f>D95/D9*100</f>
        <v>7.549816211549343E-05</v>
      </c>
    </row>
    <row r="96" spans="1:6" ht="18.75" customHeight="1">
      <c r="A96" s="13" t="s">
        <v>209</v>
      </c>
      <c r="B96" s="19" t="s">
        <v>334</v>
      </c>
      <c r="C96" s="14">
        <v>8500</v>
      </c>
      <c r="D96" s="14">
        <v>8500</v>
      </c>
      <c r="E96" s="15">
        <f t="shared" si="3"/>
        <v>100</v>
      </c>
      <c r="F96" s="15">
        <f>D96/D9*100</f>
        <v>0.003865869746877676</v>
      </c>
    </row>
    <row r="97" spans="1:6" ht="18.75" customHeight="1">
      <c r="A97" s="13" t="s">
        <v>81</v>
      </c>
      <c r="B97" s="19" t="s">
        <v>335</v>
      </c>
      <c r="C97" s="14">
        <v>50000</v>
      </c>
      <c r="D97" s="14">
        <v>50000</v>
      </c>
      <c r="E97" s="15">
        <f t="shared" si="3"/>
        <v>100</v>
      </c>
      <c r="F97" s="15">
        <f>D97/D9*100</f>
        <v>0.022740410275751032</v>
      </c>
    </row>
    <row r="98" spans="1:6" ht="18.75" customHeight="1">
      <c r="A98" s="13" t="s">
        <v>263</v>
      </c>
      <c r="B98" s="19" t="s">
        <v>336</v>
      </c>
      <c r="C98" s="14">
        <v>29952</v>
      </c>
      <c r="D98" s="14">
        <v>0</v>
      </c>
      <c r="E98" s="15">
        <f t="shared" si="3"/>
        <v>0</v>
      </c>
      <c r="F98" s="15">
        <f>D98/D9*100</f>
        <v>0</v>
      </c>
    </row>
    <row r="99" spans="1:6" ht="18.75" customHeight="1">
      <c r="A99" s="13" t="s">
        <v>179</v>
      </c>
      <c r="B99" s="19" t="s">
        <v>337</v>
      </c>
      <c r="C99" s="14">
        <v>118000</v>
      </c>
      <c r="D99" s="14">
        <v>125000</v>
      </c>
      <c r="E99" s="15">
        <f t="shared" si="3"/>
        <v>105.93220338983052</v>
      </c>
      <c r="F99" s="15">
        <f>D99/D9*100</f>
        <v>0.05685102568937758</v>
      </c>
    </row>
    <row r="100" spans="1:6" ht="18.75" customHeight="1">
      <c r="A100" s="13" t="s">
        <v>180</v>
      </c>
      <c r="B100" s="19" t="s">
        <v>338</v>
      </c>
      <c r="C100" s="14">
        <v>579657</v>
      </c>
      <c r="D100" s="14">
        <v>631288</v>
      </c>
      <c r="E100" s="15">
        <f t="shared" si="3"/>
        <v>108.9071640642656</v>
      </c>
      <c r="F100" s="15">
        <f>D100/D9*100</f>
        <v>0.28711496244316637</v>
      </c>
    </row>
    <row r="101" spans="1:6" ht="18.75" customHeight="1">
      <c r="A101" s="13" t="s">
        <v>181</v>
      </c>
      <c r="B101" s="19" t="s">
        <v>339</v>
      </c>
      <c r="C101" s="14">
        <v>414141</v>
      </c>
      <c r="D101" s="14">
        <v>427380</v>
      </c>
      <c r="E101" s="15">
        <f t="shared" si="3"/>
        <v>103.19673734307881</v>
      </c>
      <c r="F101" s="15">
        <f>D101/D9*100</f>
        <v>0.19437593087300953</v>
      </c>
    </row>
    <row r="102" spans="1:6" ht="18.75" customHeight="1">
      <c r="A102" s="13" t="s">
        <v>183</v>
      </c>
      <c r="B102" s="19" t="s">
        <v>340</v>
      </c>
      <c r="C102" s="14">
        <v>44994</v>
      </c>
      <c r="D102" s="14">
        <v>45850</v>
      </c>
      <c r="E102" s="15">
        <f t="shared" si="3"/>
        <v>101.90247588567365</v>
      </c>
      <c r="F102" s="15">
        <f>D102/D9*100</f>
        <v>0.0208529562228637</v>
      </c>
    </row>
    <row r="103" spans="1:6" ht="18.75" customHeight="1">
      <c r="A103" s="13" t="s">
        <v>182</v>
      </c>
      <c r="B103" s="19" t="s">
        <v>341</v>
      </c>
      <c r="C103" s="14">
        <v>1513</v>
      </c>
      <c r="D103" s="14">
        <v>1540</v>
      </c>
      <c r="E103" s="15">
        <f t="shared" si="3"/>
        <v>101.78453403833443</v>
      </c>
      <c r="F103" s="15">
        <f>D103/D9*100</f>
        <v>0.0007004046364931318</v>
      </c>
    </row>
    <row r="104" spans="1:6" ht="18.75" customHeight="1">
      <c r="A104" s="13" t="s">
        <v>210</v>
      </c>
      <c r="B104" s="19" t="s">
        <v>342</v>
      </c>
      <c r="C104" s="14">
        <v>216000</v>
      </c>
      <c r="D104" s="14">
        <v>220000</v>
      </c>
      <c r="E104" s="15">
        <f>D104/C104*100</f>
        <v>101.85185185185186</v>
      </c>
      <c r="F104" s="15">
        <f>D104/D9*100</f>
        <v>0.10005780521330455</v>
      </c>
    </row>
    <row r="105" spans="1:6" ht="18.75" customHeight="1">
      <c r="A105" s="13" t="s">
        <v>184</v>
      </c>
      <c r="B105" s="19" t="s">
        <v>343</v>
      </c>
      <c r="C105" s="14">
        <v>226000</v>
      </c>
      <c r="D105" s="14">
        <v>230000</v>
      </c>
      <c r="E105" s="15">
        <f t="shared" si="3"/>
        <v>101.76991150442478</v>
      </c>
      <c r="F105" s="15">
        <f>D105/D9*100</f>
        <v>0.10460588726845475</v>
      </c>
    </row>
    <row r="106" spans="1:6" ht="18.75" customHeight="1">
      <c r="A106" s="13" t="s">
        <v>185</v>
      </c>
      <c r="B106" s="19" t="s">
        <v>344</v>
      </c>
      <c r="C106" s="14">
        <v>1247000</v>
      </c>
      <c r="D106" s="14">
        <v>1330000</v>
      </c>
      <c r="E106" s="15">
        <f t="shared" si="3"/>
        <v>106.65597433841218</v>
      </c>
      <c r="F106" s="15">
        <f>D106/D9*100</f>
        <v>0.6048949133349776</v>
      </c>
    </row>
    <row r="107" spans="1:6" ht="18.75" customHeight="1">
      <c r="A107" s="13" t="s">
        <v>264</v>
      </c>
      <c r="B107" s="19" t="s">
        <v>345</v>
      </c>
      <c r="C107" s="14">
        <v>10000</v>
      </c>
      <c r="D107" s="14">
        <v>10000</v>
      </c>
      <c r="E107" s="15">
        <f t="shared" si="3"/>
        <v>100</v>
      </c>
      <c r="F107" s="15">
        <f>D107/D9*100</f>
        <v>0.004548082055150207</v>
      </c>
    </row>
    <row r="108" spans="1:7" ht="18.75" customHeight="1">
      <c r="A108" s="13" t="s">
        <v>247</v>
      </c>
      <c r="B108" s="19" t="s">
        <v>346</v>
      </c>
      <c r="C108" s="14">
        <v>58000</v>
      </c>
      <c r="D108" s="14">
        <v>50000</v>
      </c>
      <c r="E108" s="15">
        <f t="shared" si="3"/>
        <v>86.20689655172413</v>
      </c>
      <c r="F108" s="15">
        <f>D108/D9*100</f>
        <v>0.022740410275751032</v>
      </c>
      <c r="G108" s="32"/>
    </row>
    <row r="109" spans="1:7" ht="18.75" customHeight="1">
      <c r="A109" s="13" t="s">
        <v>265</v>
      </c>
      <c r="B109" s="19" t="s">
        <v>266</v>
      </c>
      <c r="C109" s="14">
        <v>123500</v>
      </c>
      <c r="D109" s="14">
        <v>0</v>
      </c>
      <c r="E109" s="15">
        <f t="shared" si="3"/>
        <v>0</v>
      </c>
      <c r="F109" s="15">
        <f>D109/D9*100</f>
        <v>0</v>
      </c>
      <c r="G109" s="32"/>
    </row>
    <row r="110" spans="1:6" ht="18.75" customHeight="1">
      <c r="A110" s="13"/>
      <c r="B110" s="19"/>
      <c r="C110" s="14"/>
      <c r="D110" s="14"/>
      <c r="E110" s="15"/>
      <c r="F110" s="15"/>
    </row>
    <row r="111" spans="1:6" ht="18.75" customHeight="1">
      <c r="A111" s="13"/>
      <c r="B111" s="25" t="s">
        <v>235</v>
      </c>
      <c r="C111" s="11">
        <f>SUM(C112:C115)</f>
        <v>33475</v>
      </c>
      <c r="D111" s="11">
        <f>SUM(D112:D115)</f>
        <v>15760</v>
      </c>
      <c r="E111" s="17">
        <f>D111/C111*100</f>
        <v>47.07991038088126</v>
      </c>
      <c r="F111" s="12">
        <f>D111/D9*100</f>
        <v>0.007167777318916726</v>
      </c>
    </row>
    <row r="112" spans="1:6" ht="18.75" customHeight="1">
      <c r="A112" s="13" t="s">
        <v>155</v>
      </c>
      <c r="B112" s="18" t="s">
        <v>60</v>
      </c>
      <c r="C112" s="14">
        <v>13025</v>
      </c>
      <c r="D112" s="14">
        <v>14025</v>
      </c>
      <c r="E112" s="15">
        <f>D112/C112*100</f>
        <v>107.67754318618042</v>
      </c>
      <c r="F112" s="15">
        <f>D112/D9*100</f>
        <v>0.006378685082348164</v>
      </c>
    </row>
    <row r="113" spans="1:6" ht="18.75" customHeight="1">
      <c r="A113" s="13" t="s">
        <v>156</v>
      </c>
      <c r="B113" s="18" t="s">
        <v>60</v>
      </c>
      <c r="C113" s="14">
        <v>100</v>
      </c>
      <c r="D113" s="14">
        <v>150</v>
      </c>
      <c r="E113" s="26">
        <f>D113/C113*100</f>
        <v>150</v>
      </c>
      <c r="F113" s="15">
        <f>D113/D9*100</f>
        <v>6.82212308272531E-05</v>
      </c>
    </row>
    <row r="114" spans="1:6" ht="18.75" customHeight="1">
      <c r="A114" s="13" t="s">
        <v>159</v>
      </c>
      <c r="B114" s="18" t="s">
        <v>60</v>
      </c>
      <c r="C114" s="14">
        <v>20000</v>
      </c>
      <c r="D114" s="14">
        <v>1185</v>
      </c>
      <c r="E114" s="26">
        <f>D114/C114*100</f>
        <v>5.925</v>
      </c>
      <c r="F114" s="15">
        <f>D114/D9*100</f>
        <v>0.0005389477235352995</v>
      </c>
    </row>
    <row r="115" spans="1:6" ht="18.75" customHeight="1">
      <c r="A115" s="13" t="s">
        <v>157</v>
      </c>
      <c r="B115" s="18" t="s">
        <v>60</v>
      </c>
      <c r="C115" s="14">
        <v>350</v>
      </c>
      <c r="D115" s="14">
        <v>400</v>
      </c>
      <c r="E115" s="15">
        <f>D115/C115*100</f>
        <v>114.28571428571428</v>
      </c>
      <c r="F115" s="15">
        <f>D115/D9*100</f>
        <v>0.00018192328220600828</v>
      </c>
    </row>
    <row r="116" spans="1:6" ht="18.75" customHeight="1">
      <c r="A116" s="13"/>
      <c r="B116" s="18"/>
      <c r="C116" s="14"/>
      <c r="D116" s="14"/>
      <c r="E116" s="15"/>
      <c r="F116" s="13"/>
    </row>
    <row r="117" spans="1:6" ht="18.75" customHeight="1">
      <c r="A117" s="13"/>
      <c r="B117" s="10" t="s">
        <v>236</v>
      </c>
      <c r="C117" s="11">
        <f>SUM(C118:C120)</f>
        <v>26825016</v>
      </c>
      <c r="D117" s="11">
        <f>SUM(D118:D120)</f>
        <v>25372353</v>
      </c>
      <c r="E117" s="12">
        <f>D117/C117*100</f>
        <v>94.58467051799708</v>
      </c>
      <c r="F117" s="12">
        <f>D117/D9*100</f>
        <v>11.539554337623652</v>
      </c>
    </row>
    <row r="118" spans="1:6" ht="18.75" customHeight="1">
      <c r="A118" s="13" t="s">
        <v>89</v>
      </c>
      <c r="B118" s="13" t="s">
        <v>23</v>
      </c>
      <c r="C118" s="14">
        <v>24139290</v>
      </c>
      <c r="D118" s="14">
        <v>25061302</v>
      </c>
      <c r="E118" s="15">
        <f>D118/C118*100</f>
        <v>103.81954895939359</v>
      </c>
      <c r="F118" s="27">
        <f>D118/D9*100</f>
        <v>11.398085790489999</v>
      </c>
    </row>
    <row r="119" spans="1:6" ht="18.75" customHeight="1">
      <c r="A119" s="13" t="s">
        <v>269</v>
      </c>
      <c r="B119" s="13" t="s">
        <v>270</v>
      </c>
      <c r="C119" s="14">
        <v>2500000</v>
      </c>
      <c r="D119" s="14">
        <v>0</v>
      </c>
      <c r="E119" s="15">
        <f>D119/C119*100</f>
        <v>0</v>
      </c>
      <c r="F119" s="27">
        <f>D119/D9*100</f>
        <v>0</v>
      </c>
    </row>
    <row r="120" spans="1:6" ht="18.75" customHeight="1">
      <c r="A120" s="13" t="s">
        <v>90</v>
      </c>
      <c r="B120" s="13" t="s">
        <v>61</v>
      </c>
      <c r="C120" s="14">
        <v>185726</v>
      </c>
      <c r="D120" s="14">
        <v>311051</v>
      </c>
      <c r="E120" s="15">
        <f>D120/C120*100</f>
        <v>167.47843597557693</v>
      </c>
      <c r="F120" s="27">
        <f>D120/D9*100</f>
        <v>0.1414685471336527</v>
      </c>
    </row>
    <row r="121" spans="1:6" ht="18.75" customHeight="1">
      <c r="A121" s="13"/>
      <c r="B121" s="13"/>
      <c r="C121" s="14"/>
      <c r="D121" s="14"/>
      <c r="E121" s="15"/>
      <c r="F121" s="13"/>
    </row>
    <row r="122" spans="1:6" ht="24" customHeight="1">
      <c r="A122" s="13"/>
      <c r="B122" s="1" t="s">
        <v>242</v>
      </c>
      <c r="C122" s="11">
        <f>C123+C139+C152</f>
        <v>27320881</v>
      </c>
      <c r="D122" s="11">
        <f>D123+D139+D152</f>
        <v>26580682</v>
      </c>
      <c r="E122" s="12">
        <f>D122/C122*100</f>
        <v>97.29072060304351</v>
      </c>
      <c r="F122" s="12">
        <f>D122/D9*100</f>
        <v>12.089112281785411</v>
      </c>
    </row>
    <row r="123" spans="1:6" ht="39" customHeight="1">
      <c r="A123" s="13"/>
      <c r="B123" s="1" t="s">
        <v>130</v>
      </c>
      <c r="C123" s="11">
        <f>SUM(C124:C137)</f>
        <v>20420437</v>
      </c>
      <c r="D123" s="11">
        <f>SUM(D124:D137)</f>
        <v>23536664</v>
      </c>
      <c r="E123" s="12">
        <f aca="true" t="shared" si="4" ref="E123:E158">D123/C123*100</f>
        <v>115.26033453642543</v>
      </c>
      <c r="F123" s="12">
        <f>D123/D9*100</f>
        <v>10.704667917649989</v>
      </c>
    </row>
    <row r="124" spans="1:6" ht="18" customHeight="1">
      <c r="A124" s="15" t="s">
        <v>91</v>
      </c>
      <c r="B124" s="15" t="s">
        <v>36</v>
      </c>
      <c r="C124" s="14">
        <v>454557</v>
      </c>
      <c r="D124" s="14">
        <v>455213</v>
      </c>
      <c r="E124" s="15">
        <f t="shared" si="4"/>
        <v>100.14431633436512</v>
      </c>
      <c r="F124" s="15">
        <f>D124/D9*100</f>
        <v>0.2070346076571091</v>
      </c>
    </row>
    <row r="125" spans="1:6" ht="18" customHeight="1">
      <c r="A125" s="15" t="s">
        <v>92</v>
      </c>
      <c r="B125" s="15" t="s">
        <v>25</v>
      </c>
      <c r="C125" s="14">
        <v>13045</v>
      </c>
      <c r="D125" s="14">
        <v>12955</v>
      </c>
      <c r="E125" s="15">
        <f t="shared" si="4"/>
        <v>99.31008049060944</v>
      </c>
      <c r="F125" s="15">
        <f>D125/D9*100</f>
        <v>0.005892040302447093</v>
      </c>
    </row>
    <row r="126" spans="1:6" ht="18" customHeight="1">
      <c r="A126" s="15" t="s">
        <v>211</v>
      </c>
      <c r="B126" s="15" t="s">
        <v>212</v>
      </c>
      <c r="C126" s="14">
        <v>488</v>
      </c>
      <c r="D126" s="14">
        <v>0</v>
      </c>
      <c r="E126" s="15">
        <f t="shared" si="4"/>
        <v>0</v>
      </c>
      <c r="F126" s="15">
        <f>D126/D9*100</f>
        <v>0</v>
      </c>
    </row>
    <row r="127" spans="1:6" ht="18" customHeight="1">
      <c r="A127" s="15" t="s">
        <v>213</v>
      </c>
      <c r="B127" s="15" t="s">
        <v>214</v>
      </c>
      <c r="C127" s="14">
        <v>1952</v>
      </c>
      <c r="D127" s="14">
        <v>0</v>
      </c>
      <c r="E127" s="15">
        <f t="shared" si="4"/>
        <v>0</v>
      </c>
      <c r="F127" s="15">
        <f>D127/D9*100</f>
        <v>0</v>
      </c>
    </row>
    <row r="128" spans="1:6" ht="18" customHeight="1">
      <c r="A128" s="15" t="s">
        <v>271</v>
      </c>
      <c r="B128" s="15" t="s">
        <v>272</v>
      </c>
      <c r="C128" s="14">
        <v>192557</v>
      </c>
      <c r="D128" s="14">
        <v>0</v>
      </c>
      <c r="E128" s="15">
        <f t="shared" si="4"/>
        <v>0</v>
      </c>
      <c r="F128" s="15">
        <f>D128/D9*100</f>
        <v>0</v>
      </c>
    </row>
    <row r="129" spans="1:6" ht="18" customHeight="1">
      <c r="A129" s="15" t="s">
        <v>94</v>
      </c>
      <c r="B129" s="15" t="s">
        <v>62</v>
      </c>
      <c r="C129" s="14">
        <v>3230</v>
      </c>
      <c r="D129" s="14">
        <v>4230</v>
      </c>
      <c r="E129" s="15">
        <f t="shared" si="4"/>
        <v>130.95975232198143</v>
      </c>
      <c r="F129" s="15">
        <f>D129/D9*100</f>
        <v>0.0019238387093285375</v>
      </c>
    </row>
    <row r="130" spans="1:6" ht="18" customHeight="1">
      <c r="A130" s="15" t="s">
        <v>273</v>
      </c>
      <c r="B130" s="15" t="s">
        <v>383</v>
      </c>
      <c r="C130" s="14">
        <v>876</v>
      </c>
      <c r="D130" s="14">
        <v>0</v>
      </c>
      <c r="E130" s="15">
        <f t="shared" si="4"/>
        <v>0</v>
      </c>
      <c r="F130" s="15">
        <f>D130/D9*100</f>
        <v>0</v>
      </c>
    </row>
    <row r="131" spans="1:6" ht="18" customHeight="1">
      <c r="A131" s="15" t="s">
        <v>93</v>
      </c>
      <c r="B131" s="15" t="s">
        <v>28</v>
      </c>
      <c r="C131" s="14">
        <v>277428</v>
      </c>
      <c r="D131" s="14">
        <v>277935</v>
      </c>
      <c r="E131" s="15">
        <f>D131/C131*100</f>
        <v>100.1827501189498</v>
      </c>
      <c r="F131" s="15">
        <f>D131/D9*100</f>
        <v>0.12640711859981726</v>
      </c>
    </row>
    <row r="132" spans="1:6" ht="18" customHeight="1">
      <c r="A132" s="15" t="s">
        <v>147</v>
      </c>
      <c r="B132" s="15" t="s">
        <v>148</v>
      </c>
      <c r="C132" s="14">
        <v>17219311</v>
      </c>
      <c r="D132" s="14">
        <v>20391677</v>
      </c>
      <c r="E132" s="15">
        <f>D132/C132*100</f>
        <v>118.4233039289435</v>
      </c>
      <c r="F132" s="15">
        <f>D132/D9*100</f>
        <v>9.27430202381192</v>
      </c>
    </row>
    <row r="133" spans="1:6" ht="18" customHeight="1">
      <c r="A133" s="15" t="s">
        <v>95</v>
      </c>
      <c r="B133" s="15" t="s">
        <v>49</v>
      </c>
      <c r="C133" s="14">
        <v>230177</v>
      </c>
      <c r="D133" s="14">
        <v>213646</v>
      </c>
      <c r="E133" s="15">
        <f t="shared" si="4"/>
        <v>92.81813560868375</v>
      </c>
      <c r="F133" s="15">
        <f>D133/D9*100</f>
        <v>0.0971679538754621</v>
      </c>
    </row>
    <row r="134" spans="1:6" ht="18" customHeight="1">
      <c r="A134" s="15" t="s">
        <v>96</v>
      </c>
      <c r="B134" s="15" t="s">
        <v>16</v>
      </c>
      <c r="C134" s="14">
        <v>1876457</v>
      </c>
      <c r="D134" s="14">
        <v>2086008</v>
      </c>
      <c r="E134" s="15">
        <f t="shared" si="4"/>
        <v>111.16737553804856</v>
      </c>
      <c r="F134" s="15">
        <f>D134/D9*100</f>
        <v>0.9487335551699773</v>
      </c>
    </row>
    <row r="135" spans="1:6" ht="18" customHeight="1">
      <c r="A135" s="15" t="s">
        <v>97</v>
      </c>
      <c r="B135" s="15" t="s">
        <v>27</v>
      </c>
      <c r="C135" s="14">
        <v>95000</v>
      </c>
      <c r="D135" s="14">
        <v>95000</v>
      </c>
      <c r="E135" s="15">
        <f t="shared" si="4"/>
        <v>100</v>
      </c>
      <c r="F135" s="15">
        <f>D135/D9*100</f>
        <v>0.043206779523926965</v>
      </c>
    </row>
    <row r="136" spans="1:6" ht="18" customHeight="1">
      <c r="A136" s="15" t="s">
        <v>274</v>
      </c>
      <c r="B136" s="15" t="s">
        <v>275</v>
      </c>
      <c r="C136" s="14">
        <v>50359</v>
      </c>
      <c r="D136" s="14">
        <v>0</v>
      </c>
      <c r="E136" s="15">
        <f t="shared" si="4"/>
        <v>0</v>
      </c>
      <c r="F136" s="15">
        <f>D136/D9*100</f>
        <v>0</v>
      </c>
    </row>
    <row r="137" spans="1:7" ht="18" customHeight="1">
      <c r="A137" s="15" t="s">
        <v>215</v>
      </c>
      <c r="B137" s="15" t="s">
        <v>384</v>
      </c>
      <c r="C137" s="14">
        <v>5000</v>
      </c>
      <c r="D137" s="14">
        <v>0</v>
      </c>
      <c r="E137" s="15">
        <f t="shared" si="4"/>
        <v>0</v>
      </c>
      <c r="F137" s="15">
        <f>D137/D9*100</f>
        <v>0</v>
      </c>
      <c r="G137" s="32"/>
    </row>
    <row r="138" spans="1:6" ht="16.5" customHeight="1">
      <c r="A138" s="15"/>
      <c r="B138" s="15"/>
      <c r="C138" s="14"/>
      <c r="D138" s="14"/>
      <c r="E138" s="15"/>
      <c r="F138" s="15"/>
    </row>
    <row r="139" spans="1:6" ht="18" customHeight="1">
      <c r="A139" s="15"/>
      <c r="B139" s="12" t="s">
        <v>42</v>
      </c>
      <c r="C139" s="11">
        <f>C140+C149</f>
        <v>6662737</v>
      </c>
      <c r="D139" s="11">
        <f>D140+D149</f>
        <v>2986416</v>
      </c>
      <c r="E139" s="12">
        <f t="shared" si="4"/>
        <v>44.822660717359845</v>
      </c>
      <c r="F139" s="12">
        <f>D139/D9*100</f>
        <v>1.3582465018813459</v>
      </c>
    </row>
    <row r="140" spans="1:6" ht="18" customHeight="1">
      <c r="A140" s="15"/>
      <c r="B140" s="12" t="s">
        <v>24</v>
      </c>
      <c r="C140" s="11">
        <f>SUM(C141:C147)</f>
        <v>5975473</v>
      </c>
      <c r="D140" s="11">
        <f>SUM(D141:D147)</f>
        <v>2336416</v>
      </c>
      <c r="E140" s="12">
        <f t="shared" si="4"/>
        <v>39.10010136436061</v>
      </c>
      <c r="F140" s="12">
        <f>D140/D9*100</f>
        <v>1.0626211682965827</v>
      </c>
    </row>
    <row r="141" spans="1:6" ht="18" customHeight="1">
      <c r="A141" s="15" t="s">
        <v>149</v>
      </c>
      <c r="B141" s="15" t="s">
        <v>55</v>
      </c>
      <c r="C141" s="14">
        <v>45742</v>
      </c>
      <c r="D141" s="14">
        <v>0</v>
      </c>
      <c r="E141" s="15">
        <f t="shared" si="4"/>
        <v>0</v>
      </c>
      <c r="F141" s="15">
        <f>D141/D9*100</f>
        <v>0</v>
      </c>
    </row>
    <row r="142" spans="1:6" ht="18" customHeight="1">
      <c r="A142" s="15" t="s">
        <v>98</v>
      </c>
      <c r="B142" s="15" t="s">
        <v>285</v>
      </c>
      <c r="C142" s="14">
        <v>49895</v>
      </c>
      <c r="D142" s="14">
        <v>0</v>
      </c>
      <c r="E142" s="15">
        <f t="shared" si="4"/>
        <v>0</v>
      </c>
      <c r="F142" s="15">
        <f>D142/D9*100</f>
        <v>0</v>
      </c>
    </row>
    <row r="143" spans="1:6" ht="18" customHeight="1">
      <c r="A143" s="15" t="s">
        <v>276</v>
      </c>
      <c r="B143" s="15" t="s">
        <v>277</v>
      </c>
      <c r="C143" s="14">
        <v>29346</v>
      </c>
      <c r="D143" s="14">
        <v>0</v>
      </c>
      <c r="E143" s="15">
        <f t="shared" si="4"/>
        <v>0</v>
      </c>
      <c r="F143" s="15">
        <f>D143/D9*100</f>
        <v>0</v>
      </c>
    </row>
    <row r="144" spans="1:6" ht="18" customHeight="1">
      <c r="A144" s="15" t="s">
        <v>150</v>
      </c>
      <c r="B144" s="15" t="s">
        <v>16</v>
      </c>
      <c r="C144" s="14">
        <v>1860688</v>
      </c>
      <c r="D144" s="14">
        <v>1145085</v>
      </c>
      <c r="E144" s="15">
        <f t="shared" si="4"/>
        <v>61.540946144651876</v>
      </c>
      <c r="F144" s="15">
        <f>D144/D9*100</f>
        <v>0.5207940540121674</v>
      </c>
    </row>
    <row r="145" spans="1:6" ht="18" customHeight="1">
      <c r="A145" s="15" t="s">
        <v>158</v>
      </c>
      <c r="B145" s="15" t="s">
        <v>26</v>
      </c>
      <c r="C145" s="14">
        <v>1287103</v>
      </c>
      <c r="D145" s="14">
        <v>1191331</v>
      </c>
      <c r="E145" s="15">
        <f t="shared" si="4"/>
        <v>92.55910366147853</v>
      </c>
      <c r="F145" s="15">
        <f>D145/D9*100</f>
        <v>0.5418271142844151</v>
      </c>
    </row>
    <row r="146" spans="1:6" ht="18" customHeight="1">
      <c r="A146" s="15" t="s">
        <v>151</v>
      </c>
      <c r="B146" s="15" t="s">
        <v>286</v>
      </c>
      <c r="C146" s="14">
        <v>1704464</v>
      </c>
      <c r="D146" s="14">
        <v>0</v>
      </c>
      <c r="E146" s="15">
        <f t="shared" si="4"/>
        <v>0</v>
      </c>
      <c r="F146" s="15">
        <f>D146/D9*100</f>
        <v>0</v>
      </c>
    </row>
    <row r="147" spans="1:7" ht="18" customHeight="1">
      <c r="A147" s="15" t="s">
        <v>216</v>
      </c>
      <c r="B147" s="15" t="s">
        <v>47</v>
      </c>
      <c r="C147" s="14">
        <v>998235</v>
      </c>
      <c r="D147" s="14">
        <v>0</v>
      </c>
      <c r="E147" s="15">
        <f t="shared" si="4"/>
        <v>0</v>
      </c>
      <c r="F147" s="15">
        <f>D147/D9*100</f>
        <v>0</v>
      </c>
      <c r="G147" s="32"/>
    </row>
    <row r="148" spans="1:6" ht="18" customHeight="1">
      <c r="A148" s="15"/>
      <c r="B148" s="15"/>
      <c r="C148" s="14"/>
      <c r="D148" s="14"/>
      <c r="E148" s="15"/>
      <c r="F148" s="15"/>
    </row>
    <row r="149" spans="1:6" ht="18" customHeight="1">
      <c r="A149" s="15"/>
      <c r="B149" s="12" t="s">
        <v>43</v>
      </c>
      <c r="C149" s="11">
        <f>SUM(C150:C150)</f>
        <v>687264</v>
      </c>
      <c r="D149" s="11">
        <f>SUM(D150:D150)</f>
        <v>650000</v>
      </c>
      <c r="E149" s="12">
        <f t="shared" si="4"/>
        <v>94.57792056618707</v>
      </c>
      <c r="F149" s="17">
        <f>D149/D9*100</f>
        <v>0.29562533358476345</v>
      </c>
    </row>
    <row r="150" spans="1:7" ht="18" customHeight="1">
      <c r="A150" s="15" t="s">
        <v>152</v>
      </c>
      <c r="B150" s="15" t="s">
        <v>278</v>
      </c>
      <c r="C150" s="14">
        <v>687264</v>
      </c>
      <c r="D150" s="14">
        <v>650000</v>
      </c>
      <c r="E150" s="15">
        <f t="shared" si="4"/>
        <v>94.57792056618707</v>
      </c>
      <c r="F150" s="15">
        <f>D150/D9*100</f>
        <v>0.29562533358476345</v>
      </c>
      <c r="G150" s="32"/>
    </row>
    <row r="151" spans="1:6" ht="18" customHeight="1">
      <c r="A151" s="15"/>
      <c r="B151" s="15"/>
      <c r="C151" s="14"/>
      <c r="D151" s="14"/>
      <c r="E151" s="15"/>
      <c r="F151" s="15"/>
    </row>
    <row r="152" spans="1:6" ht="16.5" customHeight="1">
      <c r="A152" s="15"/>
      <c r="B152" s="12" t="s">
        <v>44</v>
      </c>
      <c r="C152" s="11">
        <f>SUM(C153:C158)</f>
        <v>237707</v>
      </c>
      <c r="D152" s="11">
        <f>SUM(D153:D158)</f>
        <v>57602</v>
      </c>
      <c r="E152" s="12">
        <f t="shared" si="4"/>
        <v>24.232353275250624</v>
      </c>
      <c r="F152" s="12">
        <f>D152/D9*100</f>
        <v>0.02619786225407622</v>
      </c>
    </row>
    <row r="153" spans="1:6" ht="18" customHeight="1">
      <c r="A153" s="15" t="s">
        <v>99</v>
      </c>
      <c r="B153" s="15" t="s">
        <v>53</v>
      </c>
      <c r="C153" s="14">
        <v>40000</v>
      </c>
      <c r="D153" s="14">
        <v>0</v>
      </c>
      <c r="E153" s="15">
        <f t="shared" si="4"/>
        <v>0</v>
      </c>
      <c r="F153" s="15">
        <f>D153/D9*100</f>
        <v>0</v>
      </c>
    </row>
    <row r="154" spans="1:6" ht="18" customHeight="1">
      <c r="A154" s="15" t="s">
        <v>284</v>
      </c>
      <c r="B154" s="15" t="s">
        <v>285</v>
      </c>
      <c r="C154" s="14">
        <v>43707</v>
      </c>
      <c r="D154" s="14">
        <v>57602</v>
      </c>
      <c r="E154" s="15">
        <f t="shared" si="4"/>
        <v>131.79124625346054</v>
      </c>
      <c r="F154" s="15">
        <f>D154/D9*100</f>
        <v>0.02619786225407622</v>
      </c>
    </row>
    <row r="155" spans="1:6" ht="18" customHeight="1">
      <c r="A155" s="15" t="s">
        <v>279</v>
      </c>
      <c r="B155" s="15" t="s">
        <v>16</v>
      </c>
      <c r="C155" s="14">
        <v>5000</v>
      </c>
      <c r="D155" s="14">
        <v>0</v>
      </c>
      <c r="E155" s="15">
        <f t="shared" si="4"/>
        <v>0</v>
      </c>
      <c r="F155" s="15">
        <f>D155/D9*100</f>
        <v>0</v>
      </c>
    </row>
    <row r="156" spans="1:6" ht="18" customHeight="1">
      <c r="A156" s="15" t="s">
        <v>280</v>
      </c>
      <c r="B156" s="15" t="s">
        <v>286</v>
      </c>
      <c r="C156" s="14">
        <v>15000</v>
      </c>
      <c r="D156" s="14">
        <v>0</v>
      </c>
      <c r="E156" s="15">
        <f t="shared" si="4"/>
        <v>0</v>
      </c>
      <c r="F156" s="15">
        <f>D156/D9*100</f>
        <v>0</v>
      </c>
    </row>
    <row r="157" spans="1:6" ht="18" customHeight="1">
      <c r="A157" s="15" t="s">
        <v>281</v>
      </c>
      <c r="B157" s="15" t="s">
        <v>32</v>
      </c>
      <c r="C157" s="14">
        <v>34000</v>
      </c>
      <c r="D157" s="14">
        <v>0</v>
      </c>
      <c r="E157" s="15">
        <f t="shared" si="4"/>
        <v>0</v>
      </c>
      <c r="F157" s="15">
        <f>D157/D9*100</f>
        <v>0</v>
      </c>
    </row>
    <row r="158" spans="1:6" ht="18" customHeight="1">
      <c r="A158" s="15" t="s">
        <v>282</v>
      </c>
      <c r="B158" s="15" t="s">
        <v>283</v>
      </c>
      <c r="C158" s="14">
        <v>100000</v>
      </c>
      <c r="D158" s="14">
        <v>0</v>
      </c>
      <c r="E158" s="15">
        <f t="shared" si="4"/>
        <v>0</v>
      </c>
      <c r="F158" s="15">
        <f>D158/D9*100</f>
        <v>0</v>
      </c>
    </row>
    <row r="159" spans="1:6" ht="24" customHeight="1">
      <c r="A159" s="37" t="s">
        <v>117</v>
      </c>
      <c r="B159" s="38"/>
      <c r="C159" s="38"/>
      <c r="D159" s="38"/>
      <c r="E159" s="38"/>
      <c r="F159" s="39"/>
    </row>
    <row r="160" spans="1:6" ht="26.25" customHeight="1">
      <c r="A160" s="15"/>
      <c r="B160" s="4" t="s">
        <v>240</v>
      </c>
      <c r="C160" s="11">
        <f>C161+C221</f>
        <v>60849826</v>
      </c>
      <c r="D160" s="11">
        <f>D161+D221</f>
        <v>64232168</v>
      </c>
      <c r="E160" s="12">
        <f aca="true" t="shared" si="5" ref="E160:E167">D160/C160*100</f>
        <v>105.5585072667258</v>
      </c>
      <c r="F160" s="12">
        <f>D160/D9*100</f>
        <v>29.213317064419336</v>
      </c>
    </row>
    <row r="161" spans="1:6" ht="18" customHeight="1">
      <c r="A161" s="15"/>
      <c r="B161" s="12" t="s">
        <v>239</v>
      </c>
      <c r="C161" s="11">
        <f>C162+C217</f>
        <v>51520743</v>
      </c>
      <c r="D161" s="11">
        <f>D162+D217</f>
        <v>55774683</v>
      </c>
      <c r="E161" s="12">
        <f t="shared" si="5"/>
        <v>108.2567520425705</v>
      </c>
      <c r="F161" s="12">
        <f>D161/D9*100</f>
        <v>25.36678348839913</v>
      </c>
    </row>
    <row r="162" spans="1:6" ht="18.75" customHeight="1">
      <c r="A162" s="15"/>
      <c r="B162" s="4" t="s">
        <v>303</v>
      </c>
      <c r="C162" s="11">
        <f>C163+C169+C173+C177+C211</f>
        <v>15193666</v>
      </c>
      <c r="D162" s="11">
        <f>D163+D169+D173+D177+D211</f>
        <v>17126417</v>
      </c>
      <c r="E162" s="12">
        <f t="shared" si="5"/>
        <v>112.72076798318457</v>
      </c>
      <c r="F162" s="12">
        <f>D162/D9*100</f>
        <v>7.789234982671944</v>
      </c>
    </row>
    <row r="163" spans="1:6" ht="18" customHeight="1">
      <c r="A163" s="13"/>
      <c r="B163" s="10" t="s">
        <v>288</v>
      </c>
      <c r="C163" s="11">
        <f>SUM(C164:C167)</f>
        <v>1521300</v>
      </c>
      <c r="D163" s="11">
        <f>SUM(D164:D167)</f>
        <v>1267500</v>
      </c>
      <c r="E163" s="12">
        <f t="shared" si="5"/>
        <v>83.31690001971998</v>
      </c>
      <c r="F163" s="12">
        <v>0.73</v>
      </c>
    </row>
    <row r="164" spans="1:6" ht="18" customHeight="1">
      <c r="A164" s="13" t="s">
        <v>75</v>
      </c>
      <c r="B164" s="13" t="s">
        <v>54</v>
      </c>
      <c r="C164" s="14">
        <v>15000</v>
      </c>
      <c r="D164" s="14">
        <v>11000</v>
      </c>
      <c r="E164" s="15">
        <f t="shared" si="5"/>
        <v>73.33333333333333</v>
      </c>
      <c r="F164" s="15">
        <f>D164/D9*100</f>
        <v>0.0050028902606652275</v>
      </c>
    </row>
    <row r="165" spans="1:6" ht="18" customHeight="1">
      <c r="A165" s="13" t="s">
        <v>101</v>
      </c>
      <c r="B165" s="13" t="s">
        <v>57</v>
      </c>
      <c r="C165" s="14">
        <v>5300</v>
      </c>
      <c r="D165" s="14">
        <v>5500</v>
      </c>
      <c r="E165" s="15">
        <f t="shared" si="5"/>
        <v>103.77358490566037</v>
      </c>
      <c r="F165" s="15">
        <f>D165/D9*100</f>
        <v>0.0025014451303326138</v>
      </c>
    </row>
    <row r="166" spans="1:6" ht="18" customHeight="1">
      <c r="A166" s="13" t="s">
        <v>102</v>
      </c>
      <c r="B166" s="13" t="s">
        <v>30</v>
      </c>
      <c r="C166" s="14">
        <v>1500000</v>
      </c>
      <c r="D166" s="14">
        <v>1250000</v>
      </c>
      <c r="E166" s="15">
        <f t="shared" si="5"/>
        <v>83.33333333333334</v>
      </c>
      <c r="F166" s="15">
        <f>D166/D9*100</f>
        <v>0.5685102568937758</v>
      </c>
    </row>
    <row r="167" spans="1:6" ht="18" customHeight="1">
      <c r="A167" s="13" t="s">
        <v>103</v>
      </c>
      <c r="B167" s="13" t="s">
        <v>161</v>
      </c>
      <c r="C167" s="14">
        <v>1000</v>
      </c>
      <c r="D167" s="14">
        <v>1000</v>
      </c>
      <c r="E167" s="15">
        <f t="shared" si="5"/>
        <v>100</v>
      </c>
      <c r="F167" s="15">
        <f>D167/D9*100</f>
        <v>0.00045480820551502065</v>
      </c>
    </row>
    <row r="168" spans="1:6" ht="18" customHeight="1">
      <c r="A168" s="13"/>
      <c r="B168" s="13"/>
      <c r="C168" s="14"/>
      <c r="D168" s="14"/>
      <c r="E168" s="15"/>
      <c r="F168" s="15"/>
    </row>
    <row r="169" spans="1:6" ht="18" customHeight="1">
      <c r="A169" s="13"/>
      <c r="B169" s="10" t="s">
        <v>289</v>
      </c>
      <c r="C169" s="11">
        <f>SUM(C170:C171)</f>
        <v>55806</v>
      </c>
      <c r="D169" s="11">
        <f>SUM(D170:D171)</f>
        <v>14070</v>
      </c>
      <c r="E169" s="12">
        <f>D169/C169*100</f>
        <v>25.212342758843135</v>
      </c>
      <c r="F169" s="12">
        <f>D169/D9*100</f>
        <v>0.006399151451596341</v>
      </c>
    </row>
    <row r="170" spans="1:6" ht="18" customHeight="1">
      <c r="A170" s="13" t="s">
        <v>82</v>
      </c>
      <c r="B170" s="13" t="s">
        <v>63</v>
      </c>
      <c r="C170" s="14">
        <v>14606</v>
      </c>
      <c r="D170" s="14">
        <v>14070</v>
      </c>
      <c r="E170" s="15">
        <f>D170/C170*100</f>
        <v>96.3302752293578</v>
      </c>
      <c r="F170" s="27">
        <f>D170/D9*100</f>
        <v>0.006399151451596341</v>
      </c>
    </row>
    <row r="171" spans="1:6" ht="18" customHeight="1">
      <c r="A171" s="13" t="s">
        <v>290</v>
      </c>
      <c r="B171" s="13" t="s">
        <v>64</v>
      </c>
      <c r="C171" s="14">
        <v>41200</v>
      </c>
      <c r="D171" s="28">
        <v>0</v>
      </c>
      <c r="E171" s="15">
        <f>D171/C171*100</f>
        <v>0</v>
      </c>
      <c r="F171" s="27">
        <f>D171/D9*100</f>
        <v>0</v>
      </c>
    </row>
    <row r="172" spans="1:6" ht="18" customHeight="1">
      <c r="A172" s="13"/>
      <c r="B172" s="13"/>
      <c r="C172" s="14"/>
      <c r="D172" s="14"/>
      <c r="E172" s="15"/>
      <c r="F172" s="15"/>
    </row>
    <row r="173" spans="1:6" ht="18" customHeight="1">
      <c r="A173" s="13"/>
      <c r="B173" s="10" t="s">
        <v>300</v>
      </c>
      <c r="C173" s="11">
        <f>SUM(C174:C175)</f>
        <v>10878931</v>
      </c>
      <c r="D173" s="11">
        <f>SUM(D174:D175)</f>
        <v>12904925</v>
      </c>
      <c r="E173" s="12">
        <f>D173/C173*100</f>
        <v>118.62309817021543</v>
      </c>
      <c r="F173" s="12">
        <v>5.47</v>
      </c>
    </row>
    <row r="174" spans="1:6" ht="18" customHeight="1">
      <c r="A174" s="13" t="s">
        <v>123</v>
      </c>
      <c r="B174" s="13" t="s">
        <v>291</v>
      </c>
      <c r="C174" s="14">
        <v>10158931</v>
      </c>
      <c r="D174" s="14">
        <v>12184925</v>
      </c>
      <c r="E174" s="15">
        <f>D174/C174*100</f>
        <v>119.942984158471</v>
      </c>
      <c r="F174" s="15">
        <f>D174/D9*100</f>
        <v>5.541803873585113</v>
      </c>
    </row>
    <row r="175" spans="1:6" ht="18" customHeight="1">
      <c r="A175" s="13" t="s">
        <v>124</v>
      </c>
      <c r="B175" s="13" t="s">
        <v>292</v>
      </c>
      <c r="C175" s="14">
        <v>720000</v>
      </c>
      <c r="D175" s="14">
        <v>720000</v>
      </c>
      <c r="E175" s="15">
        <f>D175/C175*100</f>
        <v>100</v>
      </c>
      <c r="F175" s="15">
        <f>D175/D9*100</f>
        <v>0.32746190797081487</v>
      </c>
    </row>
    <row r="176" spans="1:6" ht="18" customHeight="1">
      <c r="A176" s="13"/>
      <c r="B176" s="13"/>
      <c r="C176" s="14"/>
      <c r="D176" s="14"/>
      <c r="E176" s="15"/>
      <c r="F176" s="15"/>
    </row>
    <row r="177" spans="1:6" ht="18" customHeight="1">
      <c r="A177" s="29"/>
      <c r="B177" s="29" t="s">
        <v>301</v>
      </c>
      <c r="C177" s="21">
        <f>SUM(C178:C209)</f>
        <v>2425667</v>
      </c>
      <c r="D177" s="21">
        <f>SUM(D178:D209)</f>
        <v>2646622</v>
      </c>
      <c r="E177" s="17">
        <f aca="true" t="shared" si="6" ref="E177:E208">D177/C177*100</f>
        <v>109.109040935957</v>
      </c>
      <c r="F177" s="17">
        <f>D177/D9*100</f>
        <v>1.203705402496575</v>
      </c>
    </row>
    <row r="178" spans="1:6" ht="18" customHeight="1">
      <c r="A178" s="30" t="s">
        <v>201</v>
      </c>
      <c r="B178" s="30" t="s">
        <v>348</v>
      </c>
      <c r="C178" s="28">
        <v>375000</v>
      </c>
      <c r="D178" s="28">
        <v>380000</v>
      </c>
      <c r="E178" s="15">
        <f t="shared" si="6"/>
        <v>101.33333333333334</v>
      </c>
      <c r="F178" s="15">
        <f>D178/D9*100</f>
        <v>0.17282711809570786</v>
      </c>
    </row>
    <row r="179" spans="1:6" ht="18" customHeight="1">
      <c r="A179" s="30" t="s">
        <v>293</v>
      </c>
      <c r="B179" s="13" t="s">
        <v>349</v>
      </c>
      <c r="C179" s="28">
        <v>9270</v>
      </c>
      <c r="D179" s="28">
        <v>0</v>
      </c>
      <c r="E179" s="15">
        <f t="shared" si="6"/>
        <v>0</v>
      </c>
      <c r="F179" s="15">
        <f>D179/D9*100</f>
        <v>0</v>
      </c>
    </row>
    <row r="180" spans="1:6" ht="18" customHeight="1">
      <c r="A180" s="13" t="s">
        <v>186</v>
      </c>
      <c r="B180" s="13" t="s">
        <v>350</v>
      </c>
      <c r="C180" s="14">
        <v>1850</v>
      </c>
      <c r="D180" s="14">
        <v>1360</v>
      </c>
      <c r="E180" s="15">
        <f t="shared" si="6"/>
        <v>73.51351351351352</v>
      </c>
      <c r="F180" s="15">
        <f>D180/D9*100</f>
        <v>0.0006185391595004281</v>
      </c>
    </row>
    <row r="181" spans="1:6" ht="18" customHeight="1">
      <c r="A181" s="13" t="s">
        <v>187</v>
      </c>
      <c r="B181" s="13" t="s">
        <v>351</v>
      </c>
      <c r="C181" s="14">
        <v>138642</v>
      </c>
      <c r="D181" s="14">
        <v>166986</v>
      </c>
      <c r="E181" s="15">
        <f t="shared" si="6"/>
        <v>120.44402129224909</v>
      </c>
      <c r="F181" s="15">
        <f>D181/D9*100</f>
        <v>0.07594660300613125</v>
      </c>
    </row>
    <row r="182" spans="1:6" ht="18" customHeight="1">
      <c r="A182" s="13" t="s">
        <v>188</v>
      </c>
      <c r="B182" s="13" t="s">
        <v>352</v>
      </c>
      <c r="C182" s="14">
        <v>4340</v>
      </c>
      <c r="D182" s="14">
        <v>8930</v>
      </c>
      <c r="E182" s="15">
        <f t="shared" si="6"/>
        <v>205.76036866359448</v>
      </c>
      <c r="F182" s="15">
        <f>D182/D9*100</f>
        <v>0.0040614372752491345</v>
      </c>
    </row>
    <row r="183" spans="1:6" ht="18" customHeight="1">
      <c r="A183" s="13" t="s">
        <v>248</v>
      </c>
      <c r="B183" s="13" t="s">
        <v>353</v>
      </c>
      <c r="C183" s="14">
        <v>480</v>
      </c>
      <c r="D183" s="14">
        <v>500</v>
      </c>
      <c r="E183" s="15">
        <f t="shared" si="6"/>
        <v>104.16666666666667</v>
      </c>
      <c r="F183" s="15">
        <f>D183/D9*100</f>
        <v>0.00022740410275751033</v>
      </c>
    </row>
    <row r="184" spans="1:6" ht="18" customHeight="1">
      <c r="A184" s="13" t="s">
        <v>189</v>
      </c>
      <c r="B184" s="13" t="s">
        <v>354</v>
      </c>
      <c r="C184" s="14">
        <v>12300</v>
      </c>
      <c r="D184" s="14">
        <v>8372</v>
      </c>
      <c r="E184" s="15">
        <f t="shared" si="6"/>
        <v>68.0650406504065</v>
      </c>
      <c r="F184" s="15">
        <f>D184/D9*100</f>
        <v>0.003807654296571753</v>
      </c>
    </row>
    <row r="185" spans="1:6" ht="18" customHeight="1">
      <c r="A185" s="13" t="s">
        <v>190</v>
      </c>
      <c r="B185" s="13" t="s">
        <v>355</v>
      </c>
      <c r="C185" s="14">
        <v>2010</v>
      </c>
      <c r="D185" s="14">
        <v>2163</v>
      </c>
      <c r="E185" s="15">
        <f t="shared" si="6"/>
        <v>107.61194029850746</v>
      </c>
      <c r="F185" s="15">
        <f>D185/D9*100</f>
        <v>0.0009837501485289897</v>
      </c>
    </row>
    <row r="186" spans="1:6" ht="18" customHeight="1">
      <c r="A186" s="13" t="s">
        <v>191</v>
      </c>
      <c r="B186" s="13" t="s">
        <v>356</v>
      </c>
      <c r="C186" s="14">
        <v>238484</v>
      </c>
      <c r="D186" s="14">
        <v>239561</v>
      </c>
      <c r="E186" s="15">
        <f t="shared" si="6"/>
        <v>100.45160262323678</v>
      </c>
      <c r="F186" s="15">
        <f>D186/D9*100</f>
        <v>0.10895430852138387</v>
      </c>
    </row>
    <row r="187" spans="1:6" ht="18" customHeight="1">
      <c r="A187" s="13" t="s">
        <v>192</v>
      </c>
      <c r="B187" s="13" t="s">
        <v>357</v>
      </c>
      <c r="C187" s="14">
        <v>22800</v>
      </c>
      <c r="D187" s="14">
        <v>5500</v>
      </c>
      <c r="E187" s="15">
        <f t="shared" si="6"/>
        <v>24.12280701754386</v>
      </c>
      <c r="F187" s="15">
        <f>D187/D9*100</f>
        <v>0.0025014451303326138</v>
      </c>
    </row>
    <row r="188" spans="1:6" ht="18" customHeight="1">
      <c r="A188" s="13" t="s">
        <v>217</v>
      </c>
      <c r="B188" s="13" t="s">
        <v>358</v>
      </c>
      <c r="C188" s="14">
        <v>2500</v>
      </c>
      <c r="D188" s="14">
        <v>2600</v>
      </c>
      <c r="E188" s="15">
        <f t="shared" si="6"/>
        <v>104</v>
      </c>
      <c r="F188" s="15">
        <f>D188/D9*100</f>
        <v>0.001182501334339054</v>
      </c>
    </row>
    <row r="189" spans="1:6" ht="18" customHeight="1">
      <c r="A189" s="13" t="s">
        <v>193</v>
      </c>
      <c r="B189" s="13" t="s">
        <v>359</v>
      </c>
      <c r="C189" s="14">
        <v>2500</v>
      </c>
      <c r="D189" s="14">
        <v>3000</v>
      </c>
      <c r="E189" s="15">
        <f t="shared" si="6"/>
        <v>120</v>
      </c>
      <c r="F189" s="15">
        <f>D189/D9*100</f>
        <v>0.001364424616545062</v>
      </c>
    </row>
    <row r="190" spans="1:6" ht="18" customHeight="1">
      <c r="A190" s="13" t="s">
        <v>194</v>
      </c>
      <c r="B190" s="13" t="s">
        <v>360</v>
      </c>
      <c r="C190" s="14">
        <v>100000</v>
      </c>
      <c r="D190" s="14">
        <v>143880</v>
      </c>
      <c r="E190" s="15">
        <f t="shared" si="6"/>
        <v>143.88</v>
      </c>
      <c r="F190" s="15">
        <f>D190/D9*100</f>
        <v>0.06543780460950117</v>
      </c>
    </row>
    <row r="191" spans="1:6" ht="18" customHeight="1">
      <c r="A191" s="13" t="s">
        <v>218</v>
      </c>
      <c r="B191" s="13" t="s">
        <v>361</v>
      </c>
      <c r="C191" s="14">
        <v>6200</v>
      </c>
      <c r="D191" s="14">
        <v>6320</v>
      </c>
      <c r="E191" s="15">
        <f t="shared" si="6"/>
        <v>101.93548387096773</v>
      </c>
      <c r="F191" s="15">
        <f>D191/D9*100</f>
        <v>0.0028743878588549307</v>
      </c>
    </row>
    <row r="192" spans="1:6" ht="18" customHeight="1">
      <c r="A192" s="13" t="s">
        <v>195</v>
      </c>
      <c r="B192" s="13" t="s">
        <v>385</v>
      </c>
      <c r="C192" s="14">
        <v>2700</v>
      </c>
      <c r="D192" s="14">
        <v>2750</v>
      </c>
      <c r="E192" s="15">
        <f t="shared" si="6"/>
        <v>101.85185185185186</v>
      </c>
      <c r="F192" s="15">
        <f>D192/D9*100</f>
        <v>0.0012507225651663069</v>
      </c>
    </row>
    <row r="193" spans="1:6" ht="18" customHeight="1">
      <c r="A193" s="13" t="s">
        <v>219</v>
      </c>
      <c r="B193" s="30" t="s">
        <v>362</v>
      </c>
      <c r="C193" s="14">
        <v>488</v>
      </c>
      <c r="D193" s="14">
        <v>0</v>
      </c>
      <c r="E193" s="15">
        <f t="shared" si="6"/>
        <v>0</v>
      </c>
      <c r="F193" s="15">
        <f>D193/D9*100</f>
        <v>0</v>
      </c>
    </row>
    <row r="194" spans="1:6" ht="18" customHeight="1">
      <c r="A194" s="13" t="s">
        <v>220</v>
      </c>
      <c r="B194" s="30" t="s">
        <v>363</v>
      </c>
      <c r="C194" s="14">
        <v>5100</v>
      </c>
      <c r="D194" s="14">
        <v>5200</v>
      </c>
      <c r="E194" s="15">
        <f t="shared" si="6"/>
        <v>101.96078431372548</v>
      </c>
      <c r="F194" s="15">
        <f>D194/D9*100</f>
        <v>0.002365002668678108</v>
      </c>
    </row>
    <row r="195" spans="1:6" ht="18" customHeight="1">
      <c r="A195" s="13" t="s">
        <v>160</v>
      </c>
      <c r="B195" s="13" t="s">
        <v>364</v>
      </c>
      <c r="C195" s="14">
        <v>5220</v>
      </c>
      <c r="D195" s="14">
        <v>5350</v>
      </c>
      <c r="E195" s="15">
        <f t="shared" si="6"/>
        <v>102.4904214559387</v>
      </c>
      <c r="F195" s="15">
        <f>D195/D9*100</f>
        <v>0.002433223899505361</v>
      </c>
    </row>
    <row r="196" spans="1:6" ht="18" customHeight="1">
      <c r="A196" s="13" t="s">
        <v>100</v>
      </c>
      <c r="B196" s="13" t="s">
        <v>327</v>
      </c>
      <c r="C196" s="14">
        <v>1187000</v>
      </c>
      <c r="D196" s="14">
        <v>1366300</v>
      </c>
      <c r="E196" s="15">
        <f t="shared" si="6"/>
        <v>115.10530749789385</v>
      </c>
      <c r="F196" s="15">
        <f>D196/D9*100</f>
        <v>0.6214044511951727</v>
      </c>
    </row>
    <row r="197" spans="1:6" ht="18" customHeight="1">
      <c r="A197" s="13" t="s">
        <v>118</v>
      </c>
      <c r="B197" s="13" t="s">
        <v>365</v>
      </c>
      <c r="C197" s="14">
        <v>9380</v>
      </c>
      <c r="D197" s="14">
        <v>9550</v>
      </c>
      <c r="E197" s="15">
        <f t="shared" si="6"/>
        <v>101.81236673773988</v>
      </c>
      <c r="F197" s="15">
        <f>D197/D9*100</f>
        <v>0.004343418362668447</v>
      </c>
    </row>
    <row r="198" spans="1:6" ht="18" customHeight="1">
      <c r="A198" s="13" t="s">
        <v>294</v>
      </c>
      <c r="B198" s="13" t="s">
        <v>366</v>
      </c>
      <c r="C198" s="14">
        <v>439</v>
      </c>
      <c r="D198" s="14">
        <v>0</v>
      </c>
      <c r="E198" s="15">
        <f t="shared" si="6"/>
        <v>0</v>
      </c>
      <c r="F198" s="15">
        <f>D198/D9*100</f>
        <v>0</v>
      </c>
    </row>
    <row r="199" spans="1:6" ht="18" customHeight="1">
      <c r="A199" s="13" t="s">
        <v>180</v>
      </c>
      <c r="B199" s="13" t="s">
        <v>338</v>
      </c>
      <c r="C199" s="14">
        <v>22000</v>
      </c>
      <c r="D199" s="14">
        <v>24300</v>
      </c>
      <c r="E199" s="15">
        <f t="shared" si="6"/>
        <v>110.45454545454545</v>
      </c>
      <c r="F199" s="15">
        <f>D199/D9*100</f>
        <v>0.011051839394015002</v>
      </c>
    </row>
    <row r="200" spans="1:6" ht="18" customHeight="1">
      <c r="A200" s="13" t="s">
        <v>181</v>
      </c>
      <c r="B200" s="13" t="s">
        <v>339</v>
      </c>
      <c r="C200" s="14">
        <v>71000</v>
      </c>
      <c r="D200" s="14">
        <v>79000</v>
      </c>
      <c r="E200" s="15">
        <f t="shared" si="6"/>
        <v>111.26760563380283</v>
      </c>
      <c r="F200" s="15">
        <f>D200/D9*100</f>
        <v>0.03592984823568664</v>
      </c>
    </row>
    <row r="201" spans="1:6" ht="18" customHeight="1">
      <c r="A201" s="13" t="s">
        <v>295</v>
      </c>
      <c r="B201" s="30" t="s">
        <v>367</v>
      </c>
      <c r="C201" s="14">
        <v>100</v>
      </c>
      <c r="D201" s="14">
        <v>100</v>
      </c>
      <c r="E201" s="15">
        <f t="shared" si="6"/>
        <v>100</v>
      </c>
      <c r="F201" s="15">
        <f>D201/D9*100</f>
        <v>4.548082055150207E-05</v>
      </c>
    </row>
    <row r="202" spans="1:6" ht="18" customHeight="1">
      <c r="A202" s="13" t="s">
        <v>296</v>
      </c>
      <c r="B202" s="30" t="s">
        <v>368</v>
      </c>
      <c r="C202" s="14">
        <v>1000</v>
      </c>
      <c r="D202" s="14">
        <v>2900</v>
      </c>
      <c r="E202" s="15">
        <f t="shared" si="6"/>
        <v>290</v>
      </c>
      <c r="F202" s="15">
        <f>D202/D9*100</f>
        <v>0.0013189437959935598</v>
      </c>
    </row>
    <row r="203" spans="1:6" ht="18" customHeight="1">
      <c r="A203" s="13" t="s">
        <v>196</v>
      </c>
      <c r="B203" s="13" t="s">
        <v>369</v>
      </c>
      <c r="C203" s="14">
        <v>50000</v>
      </c>
      <c r="D203" s="14">
        <v>55000</v>
      </c>
      <c r="E203" s="15">
        <f t="shared" si="6"/>
        <v>110.00000000000001</v>
      </c>
      <c r="F203" s="15">
        <f>D203/D9*100</f>
        <v>0.02501445130332614</v>
      </c>
    </row>
    <row r="204" spans="1:6" ht="18" customHeight="1">
      <c r="A204" s="13" t="s">
        <v>221</v>
      </c>
      <c r="B204" s="13" t="s">
        <v>370</v>
      </c>
      <c r="C204" s="14">
        <v>13263</v>
      </c>
      <c r="D204" s="14">
        <v>17000</v>
      </c>
      <c r="E204" s="15">
        <f t="shared" si="6"/>
        <v>128.17612908090175</v>
      </c>
      <c r="F204" s="15">
        <f>D204/D9*100</f>
        <v>0.007731739493755352</v>
      </c>
    </row>
    <row r="205" spans="1:6" ht="18" customHeight="1">
      <c r="A205" s="13" t="s">
        <v>197</v>
      </c>
      <c r="B205" s="13" t="s">
        <v>371</v>
      </c>
      <c r="C205" s="14">
        <v>27000</v>
      </c>
      <c r="D205" s="14">
        <v>30000</v>
      </c>
      <c r="E205" s="15">
        <f t="shared" si="6"/>
        <v>111.11111111111111</v>
      </c>
      <c r="F205" s="15">
        <f>D205/D9*100</f>
        <v>0.01364424616545062</v>
      </c>
    </row>
    <row r="206" spans="1:6" ht="18" customHeight="1">
      <c r="A206" s="13" t="s">
        <v>297</v>
      </c>
      <c r="B206" s="13" t="s">
        <v>372</v>
      </c>
      <c r="C206" s="14">
        <v>31737</v>
      </c>
      <c r="D206" s="14">
        <v>0</v>
      </c>
      <c r="E206" s="15">
        <f t="shared" si="6"/>
        <v>0</v>
      </c>
      <c r="F206" s="15">
        <f>D206/D9*100</f>
        <v>0</v>
      </c>
    </row>
    <row r="207" spans="1:6" ht="18" customHeight="1">
      <c r="A207" s="13" t="s">
        <v>198</v>
      </c>
      <c r="B207" s="13" t="s">
        <v>373</v>
      </c>
      <c r="C207" s="14">
        <v>82000</v>
      </c>
      <c r="D207" s="14">
        <v>79000</v>
      </c>
      <c r="E207" s="15">
        <f t="shared" si="6"/>
        <v>96.34146341463415</v>
      </c>
      <c r="F207" s="15">
        <f>D207/D9*100</f>
        <v>0.03592984823568664</v>
      </c>
    </row>
    <row r="208" spans="1:6" ht="18" customHeight="1">
      <c r="A208" s="13" t="s">
        <v>298</v>
      </c>
      <c r="B208" s="13" t="s">
        <v>299</v>
      </c>
      <c r="C208" s="14">
        <v>864</v>
      </c>
      <c r="D208" s="14">
        <v>0</v>
      </c>
      <c r="E208" s="15">
        <f t="shared" si="6"/>
        <v>0</v>
      </c>
      <c r="F208" s="15">
        <f>D208/D9*100</f>
        <v>0</v>
      </c>
    </row>
    <row r="209" spans="1:6" ht="18" customHeight="1">
      <c r="A209" s="13" t="s">
        <v>199</v>
      </c>
      <c r="B209" s="13" t="s">
        <v>374</v>
      </c>
      <c r="C209" s="14">
        <v>0</v>
      </c>
      <c r="D209" s="14">
        <v>1000</v>
      </c>
      <c r="E209" s="15"/>
      <c r="F209" s="15">
        <f>D209/D9*100</f>
        <v>0.00045480820551502065</v>
      </c>
    </row>
    <row r="210" spans="1:6" ht="18" customHeight="1">
      <c r="A210" s="13"/>
      <c r="B210" s="13"/>
      <c r="C210" s="14"/>
      <c r="D210" s="14"/>
      <c r="E210" s="15"/>
      <c r="F210" s="15"/>
    </row>
    <row r="211" spans="1:6" ht="18" customHeight="1">
      <c r="A211" s="13"/>
      <c r="B211" s="25" t="s">
        <v>302</v>
      </c>
      <c r="C211" s="11">
        <f>SUM(C212:C215)</f>
        <v>311962</v>
      </c>
      <c r="D211" s="11">
        <f>SUM(D212:D215)</f>
        <v>293300</v>
      </c>
      <c r="E211" s="17">
        <f>D211/C211*100</f>
        <v>94.01786114975542</v>
      </c>
      <c r="F211" s="12">
        <f>D211/D9*100</f>
        <v>0.13339524667755556</v>
      </c>
    </row>
    <row r="212" spans="1:6" ht="18" customHeight="1">
      <c r="A212" s="13" t="s">
        <v>153</v>
      </c>
      <c r="B212" s="18" t="s">
        <v>121</v>
      </c>
      <c r="C212" s="14">
        <v>308750</v>
      </c>
      <c r="D212" s="14">
        <v>292250</v>
      </c>
      <c r="E212" s="15">
        <f>D212/C212*100</f>
        <v>94.65587044534412</v>
      </c>
      <c r="F212" s="15">
        <f>D212/D9*100</f>
        <v>0.1329176980617648</v>
      </c>
    </row>
    <row r="213" spans="1:6" ht="18" customHeight="1">
      <c r="A213" s="13" t="s">
        <v>304</v>
      </c>
      <c r="B213" s="18" t="s">
        <v>60</v>
      </c>
      <c r="C213" s="14">
        <v>5</v>
      </c>
      <c r="D213" s="14">
        <v>0</v>
      </c>
      <c r="E213" s="15">
        <f>D213/C213*100</f>
        <v>0</v>
      </c>
      <c r="F213" s="15">
        <f>D213/D9*100</f>
        <v>0</v>
      </c>
    </row>
    <row r="214" spans="1:6" ht="18" customHeight="1">
      <c r="A214" s="13" t="s">
        <v>154</v>
      </c>
      <c r="B214" s="18" t="s">
        <v>60</v>
      </c>
      <c r="C214" s="14">
        <v>3200</v>
      </c>
      <c r="D214" s="14">
        <v>1050</v>
      </c>
      <c r="E214" s="15">
        <f>D214/C214*100</f>
        <v>32.8125</v>
      </c>
      <c r="F214" s="15">
        <f>D214/D11*100</f>
        <v>0.0006746305886735281</v>
      </c>
    </row>
    <row r="215" spans="1:6" ht="18" customHeight="1">
      <c r="A215" s="13" t="s">
        <v>305</v>
      </c>
      <c r="B215" s="18" t="s">
        <v>60</v>
      </c>
      <c r="C215" s="14">
        <v>7</v>
      </c>
      <c r="D215" s="14">
        <v>0</v>
      </c>
      <c r="E215" s="15">
        <f>D215/C215*100</f>
        <v>0</v>
      </c>
      <c r="F215" s="15">
        <f>D215/D9*100</f>
        <v>0</v>
      </c>
    </row>
    <row r="216" spans="1:6" ht="18" customHeight="1">
      <c r="A216" s="13"/>
      <c r="B216" s="13"/>
      <c r="C216" s="14"/>
      <c r="D216" s="14"/>
      <c r="E216" s="15"/>
      <c r="F216" s="15"/>
    </row>
    <row r="217" spans="1:6" ht="18" customHeight="1">
      <c r="A217" s="13"/>
      <c r="B217" s="10" t="s">
        <v>243</v>
      </c>
      <c r="C217" s="11">
        <f>SUM(C218:C219)</f>
        <v>36327077</v>
      </c>
      <c r="D217" s="11">
        <f>SUM(D218:D219)</f>
        <v>38648266</v>
      </c>
      <c r="E217" s="12">
        <f>D217/C217*100</f>
        <v>106.38969383636343</v>
      </c>
      <c r="F217" s="12">
        <f>D217/D9*100</f>
        <v>17.577548505727187</v>
      </c>
    </row>
    <row r="218" spans="1:6" ht="18" customHeight="1">
      <c r="A218" s="13" t="s">
        <v>89</v>
      </c>
      <c r="B218" s="13" t="s">
        <v>23</v>
      </c>
      <c r="C218" s="14">
        <v>33671160</v>
      </c>
      <c r="D218" s="14">
        <v>35830557</v>
      </c>
      <c r="E218" s="15">
        <f>D218/C218*100</f>
        <v>106.41319455581572</v>
      </c>
      <c r="F218" s="15">
        <f>D218/D9*100</f>
        <v>16.296031331773662</v>
      </c>
    </row>
    <row r="219" spans="1:6" ht="18" customHeight="1">
      <c r="A219" s="13" t="s">
        <v>122</v>
      </c>
      <c r="B219" s="13" t="s">
        <v>61</v>
      </c>
      <c r="C219" s="14">
        <v>2655917</v>
      </c>
      <c r="D219" s="14">
        <v>2817709</v>
      </c>
      <c r="E219" s="15">
        <f>D219/C219*100</f>
        <v>106.091756632455</v>
      </c>
      <c r="F219" s="15">
        <f>D219/D9*100</f>
        <v>1.2815171739535234</v>
      </c>
    </row>
    <row r="220" spans="1:6" ht="18" customHeight="1">
      <c r="A220" s="13"/>
      <c r="B220" s="13"/>
      <c r="C220" s="14"/>
      <c r="D220" s="14"/>
      <c r="E220" s="15"/>
      <c r="F220" s="12"/>
    </row>
    <row r="221" spans="1:6" ht="18" customHeight="1">
      <c r="A221" s="13"/>
      <c r="B221" s="1" t="s">
        <v>244</v>
      </c>
      <c r="C221" s="11">
        <f>C222+C234+C240</f>
        <v>9329083</v>
      </c>
      <c r="D221" s="11">
        <f>D222+D234+D240</f>
        <v>8457485</v>
      </c>
      <c r="E221" s="12">
        <f>D221/C221*100</f>
        <v>90.6571953534983</v>
      </c>
      <c r="F221" s="12">
        <v>4.52</v>
      </c>
    </row>
    <row r="222" spans="1:6" ht="37.5" customHeight="1">
      <c r="A222" s="13"/>
      <c r="B222" s="1" t="s">
        <v>56</v>
      </c>
      <c r="C222" s="11">
        <f>SUM(C223:C232)</f>
        <v>5688563</v>
      </c>
      <c r="D222" s="11">
        <f>SUM(D223:D232)</f>
        <v>5610346</v>
      </c>
      <c r="E222" s="12">
        <f>D222/C222*100</f>
        <v>98.62501303053162</v>
      </c>
      <c r="F222" s="12">
        <f>D222/D9*100</f>
        <v>2.551631396578374</v>
      </c>
    </row>
    <row r="223" spans="1:6" ht="18" customHeight="1">
      <c r="A223" s="13" t="s">
        <v>104</v>
      </c>
      <c r="B223" s="13" t="s">
        <v>35</v>
      </c>
      <c r="C223" s="14">
        <v>62018</v>
      </c>
      <c r="D223" s="14">
        <v>25000</v>
      </c>
      <c r="E223" s="15">
        <f aca="true" t="shared" si="7" ref="E223:E232">D223/C223*100</f>
        <v>40.31087748718114</v>
      </c>
      <c r="F223" s="15">
        <f>D223/D9*100</f>
        <v>0.011370205137875516</v>
      </c>
    </row>
    <row r="224" spans="1:6" ht="18" customHeight="1">
      <c r="A224" s="13" t="s">
        <v>105</v>
      </c>
      <c r="B224" s="13" t="s">
        <v>33</v>
      </c>
      <c r="C224" s="14">
        <v>56000</v>
      </c>
      <c r="D224" s="14">
        <v>53000</v>
      </c>
      <c r="E224" s="15">
        <f t="shared" si="7"/>
        <v>94.64285714285714</v>
      </c>
      <c r="F224" s="15">
        <f>D224/D9*100</f>
        <v>0.024104834892296093</v>
      </c>
    </row>
    <row r="225" spans="1:6" ht="18" customHeight="1">
      <c r="A225" s="13" t="s">
        <v>106</v>
      </c>
      <c r="B225" s="13" t="s">
        <v>34</v>
      </c>
      <c r="C225" s="14">
        <v>266336</v>
      </c>
      <c r="D225" s="14">
        <v>255950</v>
      </c>
      <c r="E225" s="15">
        <f t="shared" si="7"/>
        <v>96.10041451399735</v>
      </c>
      <c r="F225" s="15">
        <f>D225/D9*100</f>
        <v>0.11640816020156955</v>
      </c>
    </row>
    <row r="226" spans="1:6" ht="18" customHeight="1">
      <c r="A226" s="13" t="s">
        <v>107</v>
      </c>
      <c r="B226" s="13" t="s">
        <v>34</v>
      </c>
      <c r="C226" s="14">
        <v>5000</v>
      </c>
      <c r="D226" s="14">
        <v>3500</v>
      </c>
      <c r="E226" s="15">
        <f t="shared" si="7"/>
        <v>70</v>
      </c>
      <c r="F226" s="15">
        <f>D226/D9*100</f>
        <v>0.0015918287193025724</v>
      </c>
    </row>
    <row r="227" spans="1:6" ht="18" customHeight="1">
      <c r="A227" s="13" t="s">
        <v>108</v>
      </c>
      <c r="B227" s="13" t="s">
        <v>36</v>
      </c>
      <c r="C227" s="14">
        <v>170181</v>
      </c>
      <c r="D227" s="14">
        <v>170396</v>
      </c>
      <c r="E227" s="15">
        <f t="shared" si="7"/>
        <v>100.12633607747046</v>
      </c>
      <c r="F227" s="15">
        <f>D227/D9*100</f>
        <v>0.07749749898693746</v>
      </c>
    </row>
    <row r="228" spans="1:6" ht="18" customHeight="1">
      <c r="A228" s="13" t="s">
        <v>109</v>
      </c>
      <c r="B228" s="13" t="s">
        <v>37</v>
      </c>
      <c r="C228" s="14">
        <v>17500</v>
      </c>
      <c r="D228" s="14">
        <v>20000</v>
      </c>
      <c r="E228" s="15">
        <f t="shared" si="7"/>
        <v>114.28571428571428</v>
      </c>
      <c r="F228" s="15">
        <f>D228/D9*100</f>
        <v>0.009096164110300413</v>
      </c>
    </row>
    <row r="229" spans="1:6" ht="18" customHeight="1">
      <c r="A229" s="13" t="s">
        <v>110</v>
      </c>
      <c r="B229" s="13" t="s">
        <v>38</v>
      </c>
      <c r="C229" s="14">
        <v>4920200</v>
      </c>
      <c r="D229" s="14">
        <v>4887200</v>
      </c>
      <c r="E229" s="15">
        <f t="shared" si="7"/>
        <v>99.32929555709119</v>
      </c>
      <c r="F229" s="15">
        <f>D229/D9*100</f>
        <v>2.222738661993009</v>
      </c>
    </row>
    <row r="230" spans="1:6" ht="18" customHeight="1">
      <c r="A230" s="13" t="s">
        <v>222</v>
      </c>
      <c r="B230" s="13" t="s">
        <v>38</v>
      </c>
      <c r="C230" s="14">
        <v>35100</v>
      </c>
      <c r="D230" s="14">
        <v>26000</v>
      </c>
      <c r="E230" s="15">
        <f t="shared" si="7"/>
        <v>74.07407407407408</v>
      </c>
      <c r="F230" s="15">
        <f>D230/D9*100</f>
        <v>0.011825013343390537</v>
      </c>
    </row>
    <row r="231" spans="1:6" ht="18" customHeight="1">
      <c r="A231" s="13" t="s">
        <v>111</v>
      </c>
      <c r="B231" s="13" t="s">
        <v>39</v>
      </c>
      <c r="C231" s="14">
        <v>24228</v>
      </c>
      <c r="D231" s="14">
        <v>26800</v>
      </c>
      <c r="E231" s="15">
        <f t="shared" si="7"/>
        <v>110.61581641076441</v>
      </c>
      <c r="F231" s="15">
        <f>D231/D9*100</f>
        <v>0.012188859907802555</v>
      </c>
    </row>
    <row r="232" spans="1:6" ht="18" customHeight="1">
      <c r="A232" s="13" t="s">
        <v>112</v>
      </c>
      <c r="B232" s="13" t="s">
        <v>40</v>
      </c>
      <c r="C232" s="14">
        <v>132000</v>
      </c>
      <c r="D232" s="14">
        <v>142500</v>
      </c>
      <c r="E232" s="15">
        <f t="shared" si="7"/>
        <v>107.95454545454545</v>
      </c>
      <c r="F232" s="15">
        <f>D232/D9*100</f>
        <v>0.06481016928589045</v>
      </c>
    </row>
    <row r="233" spans="1:6" ht="16.5" customHeight="1">
      <c r="A233" s="13"/>
      <c r="B233" s="13"/>
      <c r="C233" s="14"/>
      <c r="D233" s="14"/>
      <c r="E233" s="15"/>
      <c r="F233" s="15"/>
    </row>
    <row r="234" spans="1:6" ht="18" customHeight="1">
      <c r="A234" s="13"/>
      <c r="B234" s="10" t="s">
        <v>58</v>
      </c>
      <c r="C234" s="11">
        <f>C235</f>
        <v>1556821</v>
      </c>
      <c r="D234" s="11">
        <f>D235</f>
        <v>1326094</v>
      </c>
      <c r="E234" s="12">
        <f>D234/C234*100</f>
        <v>85.17960639020157</v>
      </c>
      <c r="F234" s="12">
        <f>D234/D9*100</f>
        <v>0.6031184324842358</v>
      </c>
    </row>
    <row r="235" spans="1:6" ht="15.75" customHeight="1">
      <c r="A235" s="13"/>
      <c r="B235" s="10" t="s">
        <v>24</v>
      </c>
      <c r="C235" s="11">
        <f>SUM(C236:C238)</f>
        <v>1556821</v>
      </c>
      <c r="D235" s="11">
        <f>SUM(D236:D238)</f>
        <v>1326094</v>
      </c>
      <c r="E235" s="12">
        <f>D235/C235*100</f>
        <v>85.17960639020157</v>
      </c>
      <c r="F235" s="12">
        <f>D235/D9*100</f>
        <v>0.6031184324842358</v>
      </c>
    </row>
    <row r="236" spans="1:6" ht="18" customHeight="1">
      <c r="A236" s="13" t="s">
        <v>113</v>
      </c>
      <c r="B236" s="13" t="s">
        <v>29</v>
      </c>
      <c r="C236" s="14">
        <v>1487621</v>
      </c>
      <c r="D236" s="14">
        <v>1326094</v>
      </c>
      <c r="E236" s="15">
        <f aca="true" t="shared" si="8" ref="E236:E249">D236/C236*100</f>
        <v>89.14192526187786</v>
      </c>
      <c r="F236" s="15">
        <f>D236/D9*100</f>
        <v>0.6031184324842358</v>
      </c>
    </row>
    <row r="237" spans="1:6" ht="18" customHeight="1">
      <c r="A237" s="13" t="s">
        <v>223</v>
      </c>
      <c r="B237" s="13" t="s">
        <v>224</v>
      </c>
      <c r="C237" s="14">
        <v>6000</v>
      </c>
      <c r="D237" s="14">
        <v>0</v>
      </c>
      <c r="E237" s="15">
        <f t="shared" si="8"/>
        <v>0</v>
      </c>
      <c r="F237" s="15">
        <f>D237/D9*100</f>
        <v>0</v>
      </c>
    </row>
    <row r="238" spans="1:6" ht="18" customHeight="1">
      <c r="A238" s="13" t="s">
        <v>306</v>
      </c>
      <c r="B238" s="13" t="s">
        <v>47</v>
      </c>
      <c r="C238" s="14">
        <v>63200</v>
      </c>
      <c r="D238" s="14">
        <v>0</v>
      </c>
      <c r="E238" s="15">
        <f>D238/C238*100</f>
        <v>0</v>
      </c>
      <c r="F238" s="15">
        <f>D238/D9*100</f>
        <v>0</v>
      </c>
    </row>
    <row r="239" spans="1:6" ht="18" customHeight="1">
      <c r="A239" s="13"/>
      <c r="B239" s="13"/>
      <c r="C239" s="14"/>
      <c r="D239" s="14"/>
      <c r="E239" s="15"/>
      <c r="F239" s="15"/>
    </row>
    <row r="240" spans="1:6" ht="18" customHeight="1">
      <c r="A240" s="13"/>
      <c r="B240" s="10" t="s">
        <v>44</v>
      </c>
      <c r="C240" s="11">
        <f>SUM(C241:C254)</f>
        <v>2083699</v>
      </c>
      <c r="D240" s="11">
        <f>SUM(D241:D254)</f>
        <v>1521045</v>
      </c>
      <c r="E240" s="12">
        <f t="shared" si="8"/>
        <v>72.99734750556583</v>
      </c>
      <c r="F240" s="17">
        <f>D240/D9*100</f>
        <v>0.6917837469575946</v>
      </c>
    </row>
    <row r="241" spans="1:6" ht="18" customHeight="1">
      <c r="A241" s="13" t="s">
        <v>307</v>
      </c>
      <c r="B241" s="30" t="s">
        <v>225</v>
      </c>
      <c r="C241" s="28">
        <v>8000</v>
      </c>
      <c r="D241" s="28">
        <v>0</v>
      </c>
      <c r="E241" s="15">
        <f>D241/C241*100</f>
        <v>0</v>
      </c>
      <c r="F241" s="15">
        <f>D241/D9*100</f>
        <v>0</v>
      </c>
    </row>
    <row r="242" spans="1:6" ht="18" customHeight="1">
      <c r="A242" s="13" t="s">
        <v>114</v>
      </c>
      <c r="B242" s="13" t="s">
        <v>37</v>
      </c>
      <c r="C242" s="14">
        <v>2235</v>
      </c>
      <c r="D242" s="14">
        <v>6000</v>
      </c>
      <c r="E242" s="15">
        <f t="shared" si="8"/>
        <v>268.4563758389262</v>
      </c>
      <c r="F242" s="15">
        <f>D242/D9*100</f>
        <v>0.002728849233090124</v>
      </c>
    </row>
    <row r="243" spans="1:6" ht="18" customHeight="1">
      <c r="A243" s="13" t="s">
        <v>386</v>
      </c>
      <c r="B243" s="13" t="s">
        <v>48</v>
      </c>
      <c r="C243" s="14">
        <v>50000</v>
      </c>
      <c r="D243" s="14">
        <v>0</v>
      </c>
      <c r="E243" s="15">
        <f t="shared" si="8"/>
        <v>0</v>
      </c>
      <c r="F243" s="15">
        <f>D243/D9*100</f>
        <v>0</v>
      </c>
    </row>
    <row r="244" spans="1:6" ht="18" customHeight="1">
      <c r="A244" s="13" t="s">
        <v>308</v>
      </c>
      <c r="B244" s="13" t="s">
        <v>309</v>
      </c>
      <c r="C244" s="14">
        <v>45000</v>
      </c>
      <c r="D244" s="14">
        <v>0</v>
      </c>
      <c r="E244" s="15">
        <f t="shared" si="8"/>
        <v>0</v>
      </c>
      <c r="F244" s="15">
        <f>D244/D9*100</f>
        <v>0</v>
      </c>
    </row>
    <row r="245" spans="1:6" ht="18" customHeight="1">
      <c r="A245" s="13" t="s">
        <v>226</v>
      </c>
      <c r="B245" s="13" t="s">
        <v>227</v>
      </c>
      <c r="C245" s="14">
        <v>14673</v>
      </c>
      <c r="D245" s="14">
        <v>0</v>
      </c>
      <c r="E245" s="15">
        <f t="shared" si="8"/>
        <v>0</v>
      </c>
      <c r="F245" s="15">
        <f>D245/D9*100</f>
        <v>0</v>
      </c>
    </row>
    <row r="246" spans="1:6" ht="18" customHeight="1">
      <c r="A246" s="13" t="s">
        <v>228</v>
      </c>
      <c r="B246" s="13" t="s">
        <v>31</v>
      </c>
      <c r="C246" s="14">
        <v>773236</v>
      </c>
      <c r="D246" s="14">
        <v>790000</v>
      </c>
      <c r="E246" s="15">
        <f t="shared" si="8"/>
        <v>102.16803149361901</v>
      </c>
      <c r="F246" s="15">
        <f>D246/D9*100</f>
        <v>0.35929848235686634</v>
      </c>
    </row>
    <row r="247" spans="1:6" ht="18" customHeight="1">
      <c r="A247" s="13" t="s">
        <v>229</v>
      </c>
      <c r="B247" s="13" t="s">
        <v>230</v>
      </c>
      <c r="C247" s="14">
        <v>54600</v>
      </c>
      <c r="D247" s="14">
        <v>55640</v>
      </c>
      <c r="E247" s="15">
        <f t="shared" si="8"/>
        <v>101.9047619047619</v>
      </c>
      <c r="F247" s="15">
        <f>D247/D9*100</f>
        <v>0.02530552855485575</v>
      </c>
    </row>
    <row r="248" spans="1:6" ht="18" customHeight="1">
      <c r="A248" s="13" t="s">
        <v>115</v>
      </c>
      <c r="B248" s="13" t="s">
        <v>45</v>
      </c>
      <c r="C248" s="14">
        <v>669405</v>
      </c>
      <c r="D248" s="14">
        <v>669405</v>
      </c>
      <c r="E248" s="15">
        <f t="shared" si="8"/>
        <v>100</v>
      </c>
      <c r="F248" s="15">
        <f>D248/D9*100</f>
        <v>0.3044508868127824</v>
      </c>
    </row>
    <row r="249" spans="1:6" ht="18" customHeight="1">
      <c r="A249" s="13" t="s">
        <v>310</v>
      </c>
      <c r="B249" s="13" t="s">
        <v>45</v>
      </c>
      <c r="C249" s="14">
        <v>30000</v>
      </c>
      <c r="D249" s="14">
        <v>0</v>
      </c>
      <c r="E249" s="15">
        <f t="shared" si="8"/>
        <v>0</v>
      </c>
      <c r="F249" s="15">
        <f>D249/D9*100</f>
        <v>0</v>
      </c>
    </row>
    <row r="250" spans="1:6" ht="18" customHeight="1">
      <c r="A250" s="13" t="s">
        <v>231</v>
      </c>
      <c r="B250" s="13" t="s">
        <v>47</v>
      </c>
      <c r="C250" s="14">
        <v>287550</v>
      </c>
      <c r="D250" s="14">
        <v>0</v>
      </c>
      <c r="E250" s="15">
        <f>D250/C250*100</f>
        <v>0</v>
      </c>
      <c r="F250" s="15">
        <f>D250/D9*100</f>
        <v>0</v>
      </c>
    </row>
    <row r="251" spans="1:6" ht="18" customHeight="1">
      <c r="A251" s="13" t="s">
        <v>311</v>
      </c>
      <c r="B251" s="13" t="s">
        <v>312</v>
      </c>
      <c r="C251" s="14">
        <v>60000</v>
      </c>
      <c r="D251" s="14">
        <v>0</v>
      </c>
      <c r="E251" s="15">
        <f>D251/C251*100</f>
        <v>0</v>
      </c>
      <c r="F251" s="15">
        <f>D251/D9*100</f>
        <v>0</v>
      </c>
    </row>
    <row r="252" spans="1:6" ht="18" customHeight="1">
      <c r="A252" s="13" t="s">
        <v>232</v>
      </c>
      <c r="B252" s="31" t="s">
        <v>233</v>
      </c>
      <c r="C252" s="33">
        <v>16000</v>
      </c>
      <c r="D252" s="31">
        <v>0</v>
      </c>
      <c r="E252" s="15">
        <f>D252/C252*100</f>
        <v>0</v>
      </c>
      <c r="F252" s="15">
        <f>D252/D9*100</f>
        <v>0</v>
      </c>
    </row>
    <row r="253" spans="1:6" ht="18" customHeight="1">
      <c r="A253" s="13" t="s">
        <v>313</v>
      </c>
      <c r="B253" s="31" t="s">
        <v>233</v>
      </c>
      <c r="C253" s="33">
        <v>46000</v>
      </c>
      <c r="D253" s="31">
        <v>0</v>
      </c>
      <c r="E253" s="15">
        <f>D253/C253*100</f>
        <v>0</v>
      </c>
      <c r="F253" s="15">
        <f>D253/D9*100</f>
        <v>0</v>
      </c>
    </row>
    <row r="254" spans="1:6" ht="18" customHeight="1">
      <c r="A254" s="13" t="s">
        <v>315</v>
      </c>
      <c r="B254" s="31" t="s">
        <v>314</v>
      </c>
      <c r="C254" s="33">
        <v>27000</v>
      </c>
      <c r="D254" s="31">
        <v>0</v>
      </c>
      <c r="E254" s="15">
        <f>D254/C254*100</f>
        <v>0</v>
      </c>
      <c r="F254" s="15">
        <f>D254/D9*100</f>
        <v>0</v>
      </c>
    </row>
  </sheetData>
  <mergeCells count="6">
    <mergeCell ref="A159:F159"/>
    <mergeCell ref="A10:F10"/>
    <mergeCell ref="D1:F1"/>
    <mergeCell ref="D3:F3"/>
    <mergeCell ref="A5:F5"/>
    <mergeCell ref="A6:F6"/>
  </mergeCells>
  <printOptions/>
  <pageMargins left="0.32" right="0.11811023622047245" top="0.56" bottom="0.64" header="0.15748031496062992" footer="0.3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4-0255</cp:lastModifiedBy>
  <cp:lastPrinted>2006-11-13T09:44:19Z</cp:lastPrinted>
  <dcterms:created xsi:type="dcterms:W3CDTF">2000-11-07T09:34:16Z</dcterms:created>
  <dcterms:modified xsi:type="dcterms:W3CDTF">2006-11-16T13:16:45Z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