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  <definedName name="_xlnm.Print_Titles" localSheetId="1">'Arkusz2'!$4:$5</definedName>
  </definedNames>
  <calcPr fullCalcOnLoad="1"/>
</workbook>
</file>

<file path=xl/sharedStrings.xml><?xml version="1.0" encoding="utf-8"?>
<sst xmlns="http://schemas.openxmlformats.org/spreadsheetml/2006/main" count="214" uniqueCount="145">
  <si>
    <t>Załącznik nr 1</t>
  </si>
  <si>
    <t xml:space="preserve">                                         ZMIANY W PLANIE DOCHODÓW</t>
  </si>
  <si>
    <t>Klasyfikacja budżetowa</t>
  </si>
  <si>
    <t>T R E Ś Ć</t>
  </si>
  <si>
    <t>Plan przed zmianą</t>
  </si>
  <si>
    <t>Plan po zmianie</t>
  </si>
  <si>
    <t>A + B</t>
  </si>
  <si>
    <t>DOCHODY OGÓŁEM dotyczące zadań gminy i powiatu</t>
  </si>
  <si>
    <t>DOCHODY  DOTYCZĄCE  ZADAŃ  GMINY</t>
  </si>
  <si>
    <t>A. Dochody ogółem                                    A.I + A.II + A.III + A.IV</t>
  </si>
  <si>
    <t xml:space="preserve">A.I + A.II + A.III </t>
  </si>
  <si>
    <t>DOCHODY  DOTYCZĄCE  ZADAŃ  POWIATU</t>
  </si>
  <si>
    <t xml:space="preserve">B. Dochody ogółem                                   </t>
  </si>
  <si>
    <t>Zmiana                                                        (+);(-)</t>
  </si>
  <si>
    <t xml:space="preserve">do Uchwały  Nr </t>
  </si>
  <si>
    <t xml:space="preserve">z dnia   </t>
  </si>
  <si>
    <t>Rady Miasta w Piotrkowie Tryb.</t>
  </si>
  <si>
    <t>3. Dot.na zad.powierz.i realiz.w ram.poroz.</t>
  </si>
  <si>
    <t>Lp.</t>
  </si>
  <si>
    <t>TREŚC</t>
  </si>
  <si>
    <t>rozdział</t>
  </si>
  <si>
    <t>kwota</t>
  </si>
  <si>
    <t>TREŚĆ</t>
  </si>
  <si>
    <t>DOCHODY</t>
  </si>
  <si>
    <t>WYDATKI</t>
  </si>
  <si>
    <t xml:space="preserve">RAZEM wydatki na zadania bieżące </t>
  </si>
  <si>
    <t>1.</t>
  </si>
  <si>
    <t>2.</t>
  </si>
  <si>
    <t>3.</t>
  </si>
  <si>
    <t>4.</t>
  </si>
  <si>
    <t>5.</t>
  </si>
  <si>
    <t>6.</t>
  </si>
  <si>
    <t>7.</t>
  </si>
  <si>
    <t>WRM</t>
  </si>
  <si>
    <t>8.</t>
  </si>
  <si>
    <t>9.</t>
  </si>
  <si>
    <t>10.</t>
  </si>
  <si>
    <t>11.</t>
  </si>
  <si>
    <t>odszkodowania wynikacjąc.z polisy ubezp.majątku</t>
  </si>
  <si>
    <t>WAiN</t>
  </si>
  <si>
    <t>koszty poniesione w zw.z usunięciem szkody</t>
  </si>
  <si>
    <t>MOPR</t>
  </si>
  <si>
    <t>RAZEM wydatki na zadania inwestycyjne</t>
  </si>
  <si>
    <t>RÓŻNICA między dochodami a wydatkami</t>
  </si>
  <si>
    <t>PRZYCHODY</t>
  </si>
  <si>
    <t>ROZCHODY</t>
  </si>
  <si>
    <t>Kredyt</t>
  </si>
  <si>
    <t>A.III Subwencja ogólna</t>
  </si>
  <si>
    <t>758 - 75801 § 2920</t>
  </si>
  <si>
    <t>część oświatowa</t>
  </si>
  <si>
    <t>754 - 75111 § 6620</t>
  </si>
  <si>
    <t>komendy powiatowe PSP</t>
  </si>
  <si>
    <t>ZMIANY W PLANIE DOCHODÓW - AUTOPOPRAWKA</t>
  </si>
  <si>
    <t>B.IV Dotacje celowe (1+2+3)</t>
  </si>
  <si>
    <t>ŚRODKI pochodzące z UE</t>
  </si>
  <si>
    <t>S</t>
  </si>
  <si>
    <t>12.</t>
  </si>
  <si>
    <t>13.</t>
  </si>
  <si>
    <t>DOCHODY OGÓŁEM dotyczące zadań gminy                 i powiatu</t>
  </si>
  <si>
    <t>14.</t>
  </si>
  <si>
    <t xml:space="preserve">A. Dochody ogółem          A.I + A.II + A.III </t>
  </si>
  <si>
    <t>A.I Dochody własne (1+2+3+4+5+6)</t>
  </si>
  <si>
    <t>3. Dochody z majątku gminy</t>
  </si>
  <si>
    <t>900 - 90095 § 0970</t>
  </si>
  <si>
    <t>odszkodowania wynik.z polisy ubezp.majątku</t>
  </si>
  <si>
    <t>WSS</t>
  </si>
  <si>
    <t>G 2</t>
  </si>
  <si>
    <t>801 - 80101 § 0750</t>
  </si>
  <si>
    <t>wpływy z różnych dochodów</t>
  </si>
  <si>
    <t>dochody z najmu pomieszczeń w szkołach podstawowych</t>
  </si>
  <si>
    <t>wpływy z usług</t>
  </si>
  <si>
    <t>854 - 85401 § 0970</t>
  </si>
  <si>
    <t xml:space="preserve">B.I + B.II </t>
  </si>
  <si>
    <t>ZMIANY  DO  UCHWAŁY  Rady Miasta  na  27.09.2006 r.</t>
  </si>
  <si>
    <t>utrzymanie grobów i cmentarzy</t>
  </si>
  <si>
    <t>WIM</t>
  </si>
  <si>
    <t>IV LO</t>
  </si>
  <si>
    <t>80120</t>
  </si>
  <si>
    <t>MZDiK</t>
  </si>
  <si>
    <t>PO</t>
  </si>
  <si>
    <t>758 - 75814 § 0970</t>
  </si>
  <si>
    <t>wpływy z PZU</t>
  </si>
  <si>
    <t>działalnośc kulturalna w MOK</t>
  </si>
  <si>
    <t>758 - 75814 § 0870</t>
  </si>
  <si>
    <t>wpływy ze sprzedaży składników majątkowych</t>
  </si>
  <si>
    <t>wpływy ze sprzedaży kontenerów biurowych</t>
  </si>
  <si>
    <t>852 - 85201 § 0690</t>
  </si>
  <si>
    <t>dochody własne Domu Dziecka</t>
  </si>
  <si>
    <t>DD</t>
  </si>
  <si>
    <t>801 - 80104 § 0830</t>
  </si>
  <si>
    <t xml:space="preserve">dochody własne </t>
  </si>
  <si>
    <t>PS 1</t>
  </si>
  <si>
    <t>działalność Przedszkola Nr 1</t>
  </si>
  <si>
    <t>dochody własne</t>
  </si>
  <si>
    <t>PS 7</t>
  </si>
  <si>
    <t>działalność Przedszkola Nr 7</t>
  </si>
  <si>
    <t>PS 8</t>
  </si>
  <si>
    <t>działalność Przedszkola Nr 8</t>
  </si>
  <si>
    <t>PS 15</t>
  </si>
  <si>
    <t>działalność Przedszkola Nr 15</t>
  </si>
  <si>
    <t>801 - 80101 § 0970</t>
  </si>
  <si>
    <t>854 - 85410 § 0830</t>
  </si>
  <si>
    <t>854 - 85417 § 0830</t>
  </si>
  <si>
    <t>Bursa</t>
  </si>
  <si>
    <t>działalnośc Bursu Szkolnej</t>
  </si>
  <si>
    <t>BSz</t>
  </si>
  <si>
    <t xml:space="preserve">darowizny </t>
  </si>
  <si>
    <t>zwrot dotacji do ŁUW</t>
  </si>
  <si>
    <t>zasiłki - zwrot dotacji</t>
  </si>
  <si>
    <t>852 - 85213 § 2910</t>
  </si>
  <si>
    <t>wpływy ze zwrotu dotacji wykorzyst.niezg.z przezn.</t>
  </si>
  <si>
    <t>budowa trasy W-Z</t>
  </si>
  <si>
    <t>pomieszczenie w budynku przy ul. Farnej 8</t>
  </si>
  <si>
    <t>wydatki rzeczowe MOPR</t>
  </si>
  <si>
    <t>rozbudowa sieci komputerowej w MOPR</t>
  </si>
  <si>
    <t>kanalziacja sanitarna i deszczowa w ul. Wolborskiej i Wierzejskiej</t>
  </si>
  <si>
    <t>trasa W -Z</t>
  </si>
  <si>
    <t>budowa witaczek</t>
  </si>
  <si>
    <t>adptacja pomieszczeń przy ul. Dmowskiego</t>
  </si>
  <si>
    <t>Pożyczka</t>
  </si>
  <si>
    <t>Spłata rat zaciągnietych kredytów</t>
  </si>
  <si>
    <t>Spłata rat zaciągnietych pożyczek - umorzenie</t>
  </si>
  <si>
    <t>na zadania inwestycycyjne</t>
  </si>
  <si>
    <t>kanalizacja sanitarna i deszczowa w ul. Wolborskiej i Wierzejskiej</t>
  </si>
  <si>
    <t>13.09.2006 r.</t>
  </si>
  <si>
    <t>rezerwa ogólna</t>
  </si>
  <si>
    <t>6. Dochody jednostek budżetowych</t>
  </si>
  <si>
    <t>B.I Dochody własne (1+2+3+4+5+6+7)</t>
  </si>
  <si>
    <t>wpływy z opłat w placówek opiekuńczo-wychowawczych</t>
  </si>
  <si>
    <t>854 - 85403 § 0960</t>
  </si>
  <si>
    <t>854 - 85403 § 0970</t>
  </si>
  <si>
    <t>854 - 85403 § 2400</t>
  </si>
  <si>
    <t>wpłaty do budżetu</t>
  </si>
  <si>
    <t>budowa nowych punktów oświatlenia</t>
  </si>
  <si>
    <t>15.</t>
  </si>
  <si>
    <t>16.</t>
  </si>
  <si>
    <t>konserwacja oświatlenia</t>
  </si>
  <si>
    <t>finansowanie remontów zasobów mieszkaniow.</t>
  </si>
  <si>
    <t>progr.termomodernizacji budynków wspólnot</t>
  </si>
  <si>
    <t>17.</t>
  </si>
  <si>
    <t>wydatki rzeczowe Pracowni PP</t>
  </si>
  <si>
    <t>PrPP</t>
  </si>
  <si>
    <t>wydatki inwestycyjne w Pracowni PP</t>
  </si>
  <si>
    <t>do Uchwały Nr LVI/960/06</t>
  </si>
  <si>
    <t>z dnia   27 września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</si>
</sst>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10"/>
      <name val="Arial CE"/>
      <family val="0"/>
    </font>
    <font>
      <b/>
      <sz val="10"/>
      <color indexed="8"/>
      <name val="Arial CE"/>
      <family val="0"/>
    </font>
    <font>
      <sz val="12"/>
      <name val="Arial CE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3" fontId="3" fillId="0" borderId="5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/>
    </xf>
    <xf numFmtId="0" fontId="9" fillId="0" borderId="6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3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25" zoomScaleNormal="125" workbookViewId="0" topLeftCell="A16">
      <selection activeCell="C37" sqref="C37"/>
    </sheetView>
  </sheetViews>
  <sheetFormatPr defaultColWidth="9.140625" defaultRowHeight="12.75"/>
  <cols>
    <col min="1" max="1" width="17.8515625" style="14" customWidth="1"/>
    <col min="2" max="2" width="46.28125" style="14" customWidth="1"/>
    <col min="3" max="3" width="12.7109375" style="14" customWidth="1"/>
    <col min="4" max="4" width="10.00390625" style="14" customWidth="1"/>
    <col min="5" max="5" width="12.28125" style="14" customWidth="1"/>
    <col min="6" max="16384" width="9.140625" style="14" customWidth="1"/>
  </cols>
  <sheetData>
    <row r="1" spans="3:8" ht="15.75" customHeight="1">
      <c r="C1" s="15" t="s">
        <v>0</v>
      </c>
      <c r="D1" s="15"/>
      <c r="G1" s="15"/>
      <c r="H1" s="15"/>
    </row>
    <row r="2" spans="3:8" ht="15" customHeight="1">
      <c r="C2" s="14" t="s">
        <v>143</v>
      </c>
      <c r="G2" s="90"/>
      <c r="H2" s="90"/>
    </row>
    <row r="3" spans="3:9" ht="15" customHeight="1">
      <c r="C3" s="15" t="s">
        <v>16</v>
      </c>
      <c r="D3" s="15"/>
      <c r="G3" s="90"/>
      <c r="H3" s="90"/>
      <c r="I3" s="90"/>
    </row>
    <row r="4" spans="3:8" ht="15" customHeight="1">
      <c r="C4" s="15" t="s">
        <v>144</v>
      </c>
      <c r="D4" s="15"/>
      <c r="G4" s="90"/>
      <c r="H4" s="90"/>
    </row>
    <row r="5" spans="1:9" ht="15" customHeight="1">
      <c r="A5" s="91" t="s">
        <v>1</v>
      </c>
      <c r="B5" s="91"/>
      <c r="C5" s="91"/>
      <c r="D5" s="91"/>
      <c r="E5" s="91"/>
      <c r="F5" s="91"/>
      <c r="G5" s="91"/>
      <c r="H5" s="91"/>
      <c r="I5" s="91"/>
    </row>
    <row r="6" spans="1:9" ht="19.5" customHeight="1">
      <c r="A6" s="91"/>
      <c r="B6" s="91"/>
      <c r="C6" s="91"/>
      <c r="D6" s="91"/>
      <c r="E6" s="91"/>
      <c r="F6" s="91"/>
      <c r="G6" s="91"/>
      <c r="H6" s="91"/>
      <c r="I6" s="91"/>
    </row>
    <row r="7" spans="1:5" ht="15" customHeight="1">
      <c r="A7" s="92" t="s">
        <v>2</v>
      </c>
      <c r="B7" s="92" t="s">
        <v>3</v>
      </c>
      <c r="C7" s="92" t="s">
        <v>4</v>
      </c>
      <c r="D7" s="92" t="s">
        <v>13</v>
      </c>
      <c r="E7" s="92" t="s">
        <v>5</v>
      </c>
    </row>
    <row r="8" spans="1:5" ht="15" customHeight="1">
      <c r="A8" s="93"/>
      <c r="B8" s="93"/>
      <c r="C8" s="93"/>
      <c r="D8" s="93"/>
      <c r="E8" s="93"/>
    </row>
    <row r="9" spans="1:5" ht="11.2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</row>
    <row r="10" spans="1:5" ht="35.25" customHeight="1">
      <c r="A10" s="1" t="s">
        <v>6</v>
      </c>
      <c r="B10" s="2" t="s">
        <v>58</v>
      </c>
      <c r="C10" s="3">
        <v>208529226</v>
      </c>
      <c r="D10" s="3">
        <f>D12+D27</f>
        <v>93875.18</v>
      </c>
      <c r="E10" s="3">
        <f>C10+D10</f>
        <v>208623101.18</v>
      </c>
    </row>
    <row r="11" spans="1:5" ht="24.75" customHeight="1">
      <c r="A11" s="94" t="s">
        <v>8</v>
      </c>
      <c r="B11" s="94"/>
      <c r="C11" s="94"/>
      <c r="D11" s="94"/>
      <c r="E11" s="94"/>
    </row>
    <row r="12" spans="1:5" ht="18.75" customHeight="1">
      <c r="A12" s="1"/>
      <c r="B12" s="2" t="s">
        <v>60</v>
      </c>
      <c r="C12" s="3">
        <v>147923695</v>
      </c>
      <c r="D12" s="3">
        <f>D13</f>
        <v>109387.18</v>
      </c>
      <c r="E12" s="3">
        <f aca="true" t="shared" si="0" ref="E12:E17">C12+D12</f>
        <v>148033082.18</v>
      </c>
    </row>
    <row r="13" spans="1:5" ht="14.25" customHeight="1">
      <c r="A13" s="17"/>
      <c r="B13" s="18" t="s">
        <v>10</v>
      </c>
      <c r="C13" s="3">
        <v>122425913</v>
      </c>
      <c r="D13" s="13">
        <f>D14</f>
        <v>109387.18</v>
      </c>
      <c r="E13" s="3">
        <f t="shared" si="0"/>
        <v>122535300.18</v>
      </c>
    </row>
    <row r="14" spans="1:5" s="37" customFormat="1" ht="14.25" customHeight="1">
      <c r="A14" s="33"/>
      <c r="B14" s="34" t="s">
        <v>61</v>
      </c>
      <c r="C14" s="35">
        <v>95817397</v>
      </c>
      <c r="D14" s="36">
        <f>D19+D15</f>
        <v>109387.18</v>
      </c>
      <c r="E14" s="35">
        <f t="shared" si="0"/>
        <v>95926784.18</v>
      </c>
    </row>
    <row r="15" spans="1:5" s="63" customFormat="1" ht="13.5" customHeight="1">
      <c r="A15" s="60"/>
      <c r="B15" s="61" t="s">
        <v>62</v>
      </c>
      <c r="C15" s="4">
        <v>15306666</v>
      </c>
      <c r="D15" s="62">
        <f>SUM(D16:D17)</f>
        <v>19319.18</v>
      </c>
      <c r="E15" s="4">
        <f t="shared" si="0"/>
        <v>15325985.18</v>
      </c>
    </row>
    <row r="16" spans="1:5" s="63" customFormat="1" ht="13.5" customHeight="1">
      <c r="A16" s="64" t="s">
        <v>63</v>
      </c>
      <c r="B16" s="65" t="s">
        <v>64</v>
      </c>
      <c r="C16" s="5">
        <v>32070</v>
      </c>
      <c r="D16" s="66">
        <v>2819.18</v>
      </c>
      <c r="E16" s="5">
        <f t="shared" si="0"/>
        <v>34889.18</v>
      </c>
    </row>
    <row r="17" spans="1:5" s="21" customFormat="1" ht="13.5" customHeight="1">
      <c r="A17" s="22" t="s">
        <v>83</v>
      </c>
      <c r="B17" s="23" t="s">
        <v>84</v>
      </c>
      <c r="C17" s="5">
        <v>101196</v>
      </c>
      <c r="D17" s="24">
        <v>16500</v>
      </c>
      <c r="E17" s="5">
        <f t="shared" si="0"/>
        <v>117696</v>
      </c>
    </row>
    <row r="18" spans="1:5" s="63" customFormat="1" ht="13.5" customHeight="1">
      <c r="A18" s="64"/>
      <c r="B18" s="65"/>
      <c r="C18" s="5"/>
      <c r="D18" s="66"/>
      <c r="E18" s="5"/>
    </row>
    <row r="19" spans="1:5" s="37" customFormat="1" ht="13.5" customHeight="1">
      <c r="A19" s="33"/>
      <c r="B19" s="19" t="s">
        <v>126</v>
      </c>
      <c r="C19" s="35">
        <v>6903836</v>
      </c>
      <c r="D19" s="36">
        <f>SUM(D20:D24)</f>
        <v>90068</v>
      </c>
      <c r="E19" s="35">
        <f aca="true" t="shared" si="1" ref="E19:E24">C19+D19</f>
        <v>6993904</v>
      </c>
    </row>
    <row r="20" spans="1:5" s="21" customFormat="1" ht="13.5" customHeight="1">
      <c r="A20" s="22" t="s">
        <v>67</v>
      </c>
      <c r="B20" s="23" t="s">
        <v>69</v>
      </c>
      <c r="C20" s="5">
        <v>141075</v>
      </c>
      <c r="D20" s="24">
        <v>-200</v>
      </c>
      <c r="E20" s="5">
        <f t="shared" si="1"/>
        <v>140875</v>
      </c>
    </row>
    <row r="21" spans="1:5" s="21" customFormat="1" ht="13.5" customHeight="1">
      <c r="A21" s="22" t="s">
        <v>100</v>
      </c>
      <c r="B21" s="23" t="s">
        <v>68</v>
      </c>
      <c r="C21" s="5">
        <v>21554</v>
      </c>
      <c r="D21" s="24">
        <v>200</v>
      </c>
      <c r="E21" s="5">
        <f t="shared" si="1"/>
        <v>21754</v>
      </c>
    </row>
    <row r="22" spans="1:5" s="21" customFormat="1" ht="13.5" customHeight="1">
      <c r="A22" s="22" t="s">
        <v>89</v>
      </c>
      <c r="B22" s="23" t="s">
        <v>70</v>
      </c>
      <c r="C22" s="5">
        <v>1983650</v>
      </c>
      <c r="D22" s="24">
        <f>40000+15000+20000+10000</f>
        <v>85000</v>
      </c>
      <c r="E22" s="5">
        <f t="shared" si="1"/>
        <v>2068650</v>
      </c>
    </row>
    <row r="23" spans="1:5" s="21" customFormat="1" ht="13.5" customHeight="1">
      <c r="A23" s="22" t="s">
        <v>80</v>
      </c>
      <c r="B23" s="23" t="s">
        <v>81</v>
      </c>
      <c r="C23" s="5">
        <v>0</v>
      </c>
      <c r="D23" s="24">
        <v>5000</v>
      </c>
      <c r="E23" s="5">
        <f t="shared" si="1"/>
        <v>5000</v>
      </c>
    </row>
    <row r="24" spans="1:5" s="21" customFormat="1" ht="13.5" customHeight="1">
      <c r="A24" s="22" t="s">
        <v>109</v>
      </c>
      <c r="B24" s="23" t="s">
        <v>110</v>
      </c>
      <c r="C24" s="5">
        <v>617</v>
      </c>
      <c r="D24" s="24">
        <v>68</v>
      </c>
      <c r="E24" s="5">
        <f t="shared" si="1"/>
        <v>685</v>
      </c>
    </row>
    <row r="25" spans="1:5" ht="11.25" customHeight="1">
      <c r="A25" s="1"/>
      <c r="B25" s="2"/>
      <c r="C25" s="3"/>
      <c r="D25" s="3"/>
      <c r="E25" s="3"/>
    </row>
    <row r="26" spans="1:5" ht="27.75" customHeight="1">
      <c r="A26" s="95" t="s">
        <v>11</v>
      </c>
      <c r="B26" s="95"/>
      <c r="C26" s="95"/>
      <c r="D26" s="95"/>
      <c r="E26" s="95"/>
    </row>
    <row r="27" spans="1:5" ht="16.5" customHeight="1">
      <c r="A27" s="1"/>
      <c r="B27" s="2" t="s">
        <v>12</v>
      </c>
      <c r="C27" s="3">
        <v>60605531</v>
      </c>
      <c r="D27" s="3">
        <f>D28</f>
        <v>-15512</v>
      </c>
      <c r="E27" s="3">
        <f>SUM(C27:D27)</f>
        <v>60590019</v>
      </c>
    </row>
    <row r="28" spans="1:5" ht="14.25" customHeight="1">
      <c r="A28" s="1"/>
      <c r="B28" s="2" t="s">
        <v>72</v>
      </c>
      <c r="C28" s="3">
        <v>51376022</v>
      </c>
      <c r="D28" s="3">
        <f>D30</f>
        <v>-15512</v>
      </c>
      <c r="E28" s="3">
        <f>SUM(C28:D28)</f>
        <v>51360510</v>
      </c>
    </row>
    <row r="29" spans="1:5" ht="14.25" customHeight="1">
      <c r="A29" s="17"/>
      <c r="B29" s="34" t="s">
        <v>127</v>
      </c>
      <c r="C29" s="4">
        <v>15048945</v>
      </c>
      <c r="D29" s="20">
        <f>D30</f>
        <v>-15512</v>
      </c>
      <c r="E29" s="4">
        <f aca="true" t="shared" si="2" ref="E29:E37">C29+D29</f>
        <v>15033433</v>
      </c>
    </row>
    <row r="30" spans="1:5" s="37" customFormat="1" ht="13.5" customHeight="1">
      <c r="A30" s="33"/>
      <c r="B30" s="19" t="s">
        <v>126</v>
      </c>
      <c r="C30" s="35">
        <v>2317248</v>
      </c>
      <c r="D30" s="36">
        <f>SUM(D31:D37)</f>
        <v>-15512</v>
      </c>
      <c r="E30" s="35">
        <f t="shared" si="2"/>
        <v>2301736</v>
      </c>
    </row>
    <row r="31" spans="1:5" s="59" customFormat="1" ht="13.5" customHeight="1">
      <c r="A31" s="25" t="s">
        <v>86</v>
      </c>
      <c r="B31" s="26" t="s">
        <v>128</v>
      </c>
      <c r="C31" s="7">
        <v>3050</v>
      </c>
      <c r="D31" s="27">
        <v>488</v>
      </c>
      <c r="E31" s="7">
        <f t="shared" si="2"/>
        <v>3538</v>
      </c>
    </row>
    <row r="32" spans="1:5" s="59" customFormat="1" ht="13.5" customHeight="1">
      <c r="A32" s="25" t="s">
        <v>71</v>
      </c>
      <c r="B32" s="23" t="s">
        <v>68</v>
      </c>
      <c r="C32" s="7">
        <v>79500</v>
      </c>
      <c r="D32" s="27">
        <v>-10000</v>
      </c>
      <c r="E32" s="7">
        <f t="shared" si="2"/>
        <v>69500</v>
      </c>
    </row>
    <row r="33" spans="1:5" s="59" customFormat="1" ht="13.5" customHeight="1">
      <c r="A33" s="25" t="s">
        <v>129</v>
      </c>
      <c r="B33" s="23" t="s">
        <v>106</v>
      </c>
      <c r="C33" s="7">
        <v>42000</v>
      </c>
      <c r="D33" s="27">
        <f>3000-31737</f>
        <v>-28737</v>
      </c>
      <c r="E33" s="7">
        <f t="shared" si="2"/>
        <v>13263</v>
      </c>
    </row>
    <row r="34" spans="1:5" s="59" customFormat="1" ht="13.5" customHeight="1">
      <c r="A34" s="25" t="s">
        <v>130</v>
      </c>
      <c r="B34" s="26" t="s">
        <v>68</v>
      </c>
      <c r="C34" s="7">
        <v>20000</v>
      </c>
      <c r="D34" s="27">
        <v>7000</v>
      </c>
      <c r="E34" s="7">
        <f t="shared" si="2"/>
        <v>27000</v>
      </c>
    </row>
    <row r="35" spans="1:5" s="59" customFormat="1" ht="13.5" customHeight="1">
      <c r="A35" s="25" t="s">
        <v>131</v>
      </c>
      <c r="B35" s="26" t="s">
        <v>132</v>
      </c>
      <c r="C35" s="7">
        <v>0</v>
      </c>
      <c r="D35" s="27">
        <v>31737</v>
      </c>
      <c r="E35" s="7">
        <f t="shared" si="2"/>
        <v>31737</v>
      </c>
    </row>
    <row r="36" spans="1:5" s="59" customFormat="1" ht="13.5" customHeight="1">
      <c r="A36" s="25" t="s">
        <v>101</v>
      </c>
      <c r="B36" s="26" t="s">
        <v>70</v>
      </c>
      <c r="C36" s="7">
        <v>95000</v>
      </c>
      <c r="D36" s="27">
        <v>-13000</v>
      </c>
      <c r="E36" s="7">
        <f t="shared" si="2"/>
        <v>82000</v>
      </c>
    </row>
    <row r="37" spans="1:5" s="21" customFormat="1" ht="13.5" customHeight="1">
      <c r="A37" s="22" t="s">
        <v>102</v>
      </c>
      <c r="B37" s="23" t="s">
        <v>70</v>
      </c>
      <c r="C37" s="5">
        <v>3000</v>
      </c>
      <c r="D37" s="24">
        <v>-3000</v>
      </c>
      <c r="E37" s="5">
        <f t="shared" si="2"/>
        <v>0</v>
      </c>
    </row>
  </sheetData>
  <mergeCells count="11">
    <mergeCell ref="E7:E8"/>
    <mergeCell ref="A11:E11"/>
    <mergeCell ref="A26:E26"/>
    <mergeCell ref="A7:A8"/>
    <mergeCell ref="B7:B8"/>
    <mergeCell ref="C7:C8"/>
    <mergeCell ref="D7:D8"/>
    <mergeCell ref="G2:H2"/>
    <mergeCell ref="G3:I3"/>
    <mergeCell ref="G4:H4"/>
    <mergeCell ref="A5:I6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4">
      <selection activeCell="J34" sqref="J34"/>
    </sheetView>
  </sheetViews>
  <sheetFormatPr defaultColWidth="9.140625" defaultRowHeight="12.75"/>
  <cols>
    <col min="1" max="1" width="3.7109375" style="14" customWidth="1"/>
    <col min="2" max="2" width="43.421875" style="14" customWidth="1"/>
    <col min="3" max="3" width="12.421875" style="14" customWidth="1"/>
    <col min="4" max="4" width="8.140625" style="14" customWidth="1"/>
    <col min="5" max="5" width="10.140625" style="14" customWidth="1"/>
    <col min="6" max="6" width="4.28125" style="14" customWidth="1"/>
    <col min="7" max="7" width="39.57421875" style="14" customWidth="1"/>
    <col min="8" max="8" width="7.28125" style="14" customWidth="1"/>
    <col min="9" max="9" width="8.00390625" style="14" customWidth="1"/>
    <col min="10" max="10" width="9.7109375" style="14" customWidth="1"/>
    <col min="11" max="16384" width="9.140625" style="14" customWidth="1"/>
  </cols>
  <sheetData>
    <row r="1" spans="1:10" ht="18.75" customHeight="1">
      <c r="A1" s="98" t="s">
        <v>73</v>
      </c>
      <c r="B1" s="98"/>
      <c r="C1" s="98"/>
      <c r="D1" s="98"/>
      <c r="E1" s="98"/>
      <c r="F1" s="98"/>
      <c r="G1" s="98"/>
      <c r="H1" s="98"/>
      <c r="I1" s="98"/>
      <c r="J1" s="98"/>
    </row>
    <row r="2" ht="12.75">
      <c r="J2" s="14" t="s">
        <v>124</v>
      </c>
    </row>
    <row r="4" spans="1:10" s="12" customFormat="1" ht="19.5" customHeight="1">
      <c r="A4" s="8" t="s">
        <v>18</v>
      </c>
      <c r="B4" s="99" t="s">
        <v>19</v>
      </c>
      <c r="C4" s="99"/>
      <c r="D4" s="9" t="s">
        <v>20</v>
      </c>
      <c r="E4" s="10" t="s">
        <v>21</v>
      </c>
      <c r="F4" s="11" t="s">
        <v>18</v>
      </c>
      <c r="G4" s="99" t="s">
        <v>22</v>
      </c>
      <c r="H4" s="99"/>
      <c r="I4" s="8" t="s">
        <v>20</v>
      </c>
      <c r="J4" s="8" t="s">
        <v>21</v>
      </c>
    </row>
    <row r="5" spans="1:10" s="12" customFormat="1" ht="12.75">
      <c r="A5" s="8">
        <v>1</v>
      </c>
      <c r="B5" s="8">
        <v>2</v>
      </c>
      <c r="C5" s="8">
        <v>3</v>
      </c>
      <c r="D5" s="8">
        <v>4</v>
      </c>
      <c r="E5" s="10">
        <v>5</v>
      </c>
      <c r="F5" s="11">
        <v>6</v>
      </c>
      <c r="G5" s="8">
        <v>7</v>
      </c>
      <c r="H5" s="8">
        <v>8</v>
      </c>
      <c r="I5" s="8">
        <v>9</v>
      </c>
      <c r="J5" s="8">
        <v>10</v>
      </c>
    </row>
    <row r="6" spans="1:10" ht="21" customHeight="1">
      <c r="A6" s="99" t="s">
        <v>23</v>
      </c>
      <c r="B6" s="99"/>
      <c r="C6" s="99"/>
      <c r="D6" s="8"/>
      <c r="E6" s="39">
        <f>SUM(E8:E24)</f>
        <v>93875</v>
      </c>
      <c r="F6" s="100" t="s">
        <v>24</v>
      </c>
      <c r="G6" s="99"/>
      <c r="H6" s="99"/>
      <c r="I6" s="99"/>
      <c r="J6" s="40">
        <f>J7+J25</f>
        <v>-286845</v>
      </c>
    </row>
    <row r="7" spans="1:10" ht="21" customHeight="1">
      <c r="A7" s="8"/>
      <c r="B7" s="8"/>
      <c r="C7" s="8"/>
      <c r="D7" s="8"/>
      <c r="E7" s="39"/>
      <c r="F7" s="42"/>
      <c r="G7" s="108" t="s">
        <v>25</v>
      </c>
      <c r="H7" s="109"/>
      <c r="I7" s="109"/>
      <c r="J7" s="38">
        <f>SUM(J8:J24)</f>
        <v>58442</v>
      </c>
    </row>
    <row r="8" spans="1:10" ht="15.75" customHeight="1">
      <c r="A8" s="22" t="s">
        <v>26</v>
      </c>
      <c r="B8" s="41" t="s">
        <v>85</v>
      </c>
      <c r="C8" s="43" t="s">
        <v>39</v>
      </c>
      <c r="D8" s="43">
        <v>75814</v>
      </c>
      <c r="E8" s="44">
        <v>16500</v>
      </c>
      <c r="F8" s="42" t="s">
        <v>26</v>
      </c>
      <c r="G8" s="41" t="s">
        <v>74</v>
      </c>
      <c r="H8" s="43" t="s">
        <v>75</v>
      </c>
      <c r="I8" s="43">
        <v>71035</v>
      </c>
      <c r="J8" s="45">
        <v>20000</v>
      </c>
    </row>
    <row r="9" spans="1:10" ht="15.75" customHeight="1">
      <c r="A9" s="43" t="s">
        <v>27</v>
      </c>
      <c r="B9" s="41" t="s">
        <v>38</v>
      </c>
      <c r="C9" s="43" t="s">
        <v>39</v>
      </c>
      <c r="D9" s="43">
        <v>90095</v>
      </c>
      <c r="E9" s="46">
        <v>2819</v>
      </c>
      <c r="F9" s="42" t="s">
        <v>27</v>
      </c>
      <c r="G9" s="50" t="s">
        <v>40</v>
      </c>
      <c r="H9" s="43" t="s">
        <v>66</v>
      </c>
      <c r="I9" s="43">
        <v>80110</v>
      </c>
      <c r="J9" s="45">
        <v>105</v>
      </c>
    </row>
    <row r="10" spans="1:10" ht="15.75" customHeight="1">
      <c r="A10" s="22" t="s">
        <v>28</v>
      </c>
      <c r="B10" s="41" t="s">
        <v>81</v>
      </c>
      <c r="C10" s="43" t="s">
        <v>39</v>
      </c>
      <c r="D10" s="43">
        <v>75814</v>
      </c>
      <c r="E10" s="46">
        <v>5000</v>
      </c>
      <c r="F10" s="42" t="s">
        <v>28</v>
      </c>
      <c r="G10" s="50" t="s">
        <v>40</v>
      </c>
      <c r="H10" s="43" t="s">
        <v>76</v>
      </c>
      <c r="I10" s="47" t="s">
        <v>77</v>
      </c>
      <c r="J10" s="45">
        <v>81</v>
      </c>
    </row>
    <row r="11" spans="1:10" ht="15.75" customHeight="1">
      <c r="A11" s="22" t="s">
        <v>29</v>
      </c>
      <c r="B11" s="41" t="s">
        <v>90</v>
      </c>
      <c r="C11" s="43" t="s">
        <v>91</v>
      </c>
      <c r="D11" s="43">
        <v>80104</v>
      </c>
      <c r="E11" s="46">
        <v>40000</v>
      </c>
      <c r="F11" s="42" t="s">
        <v>29</v>
      </c>
      <c r="G11" s="50" t="s">
        <v>40</v>
      </c>
      <c r="H11" s="43" t="s">
        <v>78</v>
      </c>
      <c r="I11" s="43">
        <v>60004</v>
      </c>
      <c r="J11" s="45">
        <v>2350</v>
      </c>
    </row>
    <row r="12" spans="1:10" ht="15.75" customHeight="1">
      <c r="A12" s="43" t="s">
        <v>30</v>
      </c>
      <c r="B12" s="41" t="s">
        <v>93</v>
      </c>
      <c r="C12" s="43" t="s">
        <v>94</v>
      </c>
      <c r="D12" s="43">
        <v>80104</v>
      </c>
      <c r="E12" s="46">
        <v>15000</v>
      </c>
      <c r="F12" s="42" t="s">
        <v>30</v>
      </c>
      <c r="G12" s="50" t="s">
        <v>40</v>
      </c>
      <c r="H12" s="43" t="s">
        <v>79</v>
      </c>
      <c r="I12" s="43">
        <v>85406</v>
      </c>
      <c r="J12" s="45">
        <v>283</v>
      </c>
    </row>
    <row r="13" spans="1:10" ht="15.75" customHeight="1">
      <c r="A13" s="22" t="s">
        <v>31</v>
      </c>
      <c r="B13" s="41" t="s">
        <v>93</v>
      </c>
      <c r="C13" s="43" t="s">
        <v>96</v>
      </c>
      <c r="D13" s="43">
        <v>80104</v>
      </c>
      <c r="E13" s="46">
        <v>20000</v>
      </c>
      <c r="F13" s="42" t="s">
        <v>31</v>
      </c>
      <c r="G13" s="71" t="s">
        <v>107</v>
      </c>
      <c r="H13" s="72" t="s">
        <v>65</v>
      </c>
      <c r="I13" s="72">
        <v>85213</v>
      </c>
      <c r="J13" s="73">
        <v>68</v>
      </c>
    </row>
    <row r="14" spans="1:10" ht="15.75" customHeight="1">
      <c r="A14" s="22" t="s">
        <v>32</v>
      </c>
      <c r="B14" s="41" t="s">
        <v>93</v>
      </c>
      <c r="C14" s="43" t="s">
        <v>98</v>
      </c>
      <c r="D14" s="43">
        <v>80104</v>
      </c>
      <c r="E14" s="46">
        <v>10000</v>
      </c>
      <c r="F14" s="42" t="s">
        <v>32</v>
      </c>
      <c r="G14" s="41" t="s">
        <v>82</v>
      </c>
      <c r="H14" s="43" t="s">
        <v>65</v>
      </c>
      <c r="I14" s="43">
        <v>92109</v>
      </c>
      <c r="J14" s="45">
        <v>20000</v>
      </c>
    </row>
    <row r="15" spans="1:10" ht="15.75" customHeight="1">
      <c r="A15" s="43" t="s">
        <v>34</v>
      </c>
      <c r="B15" s="41" t="s">
        <v>93</v>
      </c>
      <c r="C15" s="43" t="s">
        <v>103</v>
      </c>
      <c r="D15" s="43">
        <v>854</v>
      </c>
      <c r="E15" s="46">
        <v>-16000</v>
      </c>
      <c r="F15" s="42" t="s">
        <v>34</v>
      </c>
      <c r="G15" s="41" t="s">
        <v>92</v>
      </c>
      <c r="H15" s="43" t="s">
        <v>91</v>
      </c>
      <c r="I15" s="43">
        <v>801</v>
      </c>
      <c r="J15" s="45">
        <v>40000</v>
      </c>
    </row>
    <row r="16" spans="1:10" ht="15.75" customHeight="1">
      <c r="A16" s="22" t="s">
        <v>35</v>
      </c>
      <c r="B16" s="41" t="s">
        <v>87</v>
      </c>
      <c r="C16" s="43" t="s">
        <v>88</v>
      </c>
      <c r="D16" s="43">
        <v>85201</v>
      </c>
      <c r="E16" s="46">
        <v>488</v>
      </c>
      <c r="F16" s="42" t="s">
        <v>35</v>
      </c>
      <c r="G16" s="50" t="s">
        <v>95</v>
      </c>
      <c r="H16" s="43" t="s">
        <v>94</v>
      </c>
      <c r="I16" s="43">
        <v>80104</v>
      </c>
      <c r="J16" s="49">
        <v>15000</v>
      </c>
    </row>
    <row r="17" spans="1:10" ht="15.75" customHeight="1">
      <c r="A17" s="22" t="s">
        <v>36</v>
      </c>
      <c r="B17" s="71" t="s">
        <v>108</v>
      </c>
      <c r="C17" s="72" t="s">
        <v>41</v>
      </c>
      <c r="D17" s="72">
        <v>85213</v>
      </c>
      <c r="E17" s="73">
        <v>68</v>
      </c>
      <c r="F17" s="42" t="s">
        <v>36</v>
      </c>
      <c r="G17" s="50" t="s">
        <v>97</v>
      </c>
      <c r="H17" s="43" t="s">
        <v>96</v>
      </c>
      <c r="I17" s="43">
        <v>80104</v>
      </c>
      <c r="J17" s="49">
        <v>20000</v>
      </c>
    </row>
    <row r="18" spans="1:10" ht="15.75" customHeight="1">
      <c r="A18" s="43"/>
      <c r="B18" s="41"/>
      <c r="C18" s="41"/>
      <c r="D18" s="41"/>
      <c r="E18" s="41"/>
      <c r="F18" s="42" t="s">
        <v>37</v>
      </c>
      <c r="G18" s="50" t="s">
        <v>99</v>
      </c>
      <c r="H18" s="43" t="s">
        <v>98</v>
      </c>
      <c r="I18" s="43">
        <v>80104</v>
      </c>
      <c r="J18" s="49">
        <v>10000</v>
      </c>
    </row>
    <row r="19" spans="1:10" ht="15.75" customHeight="1">
      <c r="A19" s="22"/>
      <c r="B19" s="41"/>
      <c r="C19" s="41"/>
      <c r="D19" s="41"/>
      <c r="E19" s="41"/>
      <c r="F19" s="42" t="s">
        <v>56</v>
      </c>
      <c r="G19" s="50" t="s">
        <v>104</v>
      </c>
      <c r="H19" s="43" t="s">
        <v>105</v>
      </c>
      <c r="I19" s="43">
        <v>854</v>
      </c>
      <c r="J19" s="49">
        <v>-16000</v>
      </c>
    </row>
    <row r="20" spans="1:10" ht="15.75" customHeight="1">
      <c r="A20" s="22"/>
      <c r="B20" s="41"/>
      <c r="C20" s="43"/>
      <c r="D20" s="43"/>
      <c r="E20" s="46"/>
      <c r="F20" s="42" t="s">
        <v>57</v>
      </c>
      <c r="G20" s="50" t="s">
        <v>125</v>
      </c>
      <c r="H20" s="43" t="s">
        <v>55</v>
      </c>
      <c r="I20" s="43">
        <v>75818</v>
      </c>
      <c r="J20" s="49">
        <v>-14489</v>
      </c>
    </row>
    <row r="21" spans="1:10" ht="15.75" customHeight="1">
      <c r="A21" s="22"/>
      <c r="B21" s="41"/>
      <c r="C21" s="43"/>
      <c r="D21" s="43"/>
      <c r="E21" s="46"/>
      <c r="F21" s="42" t="s">
        <v>59</v>
      </c>
      <c r="G21" s="50" t="s">
        <v>136</v>
      </c>
      <c r="H21" s="43" t="s">
        <v>75</v>
      </c>
      <c r="I21" s="43">
        <v>90015</v>
      </c>
      <c r="J21" s="49">
        <v>-230000</v>
      </c>
    </row>
    <row r="22" spans="1:10" ht="15.75" customHeight="1">
      <c r="A22" s="22"/>
      <c r="B22" s="41"/>
      <c r="C22" s="43"/>
      <c r="D22" s="43"/>
      <c r="E22" s="46"/>
      <c r="F22" s="42" t="s">
        <v>134</v>
      </c>
      <c r="G22" s="50" t="s">
        <v>137</v>
      </c>
      <c r="H22" s="43" t="s">
        <v>75</v>
      </c>
      <c r="I22" s="43">
        <v>70021</v>
      </c>
      <c r="J22" s="49">
        <v>210000</v>
      </c>
    </row>
    <row r="23" spans="1:10" ht="15.75" customHeight="1">
      <c r="A23" s="22"/>
      <c r="B23" s="41"/>
      <c r="C23" s="43"/>
      <c r="D23" s="43"/>
      <c r="E23" s="46"/>
      <c r="F23" s="42" t="s">
        <v>135</v>
      </c>
      <c r="G23" s="50" t="s">
        <v>140</v>
      </c>
      <c r="H23" s="43" t="s">
        <v>141</v>
      </c>
      <c r="I23" s="43">
        <v>71095</v>
      </c>
      <c r="J23" s="49">
        <v>-19000</v>
      </c>
    </row>
    <row r="24" spans="1:10" ht="15.75" customHeight="1">
      <c r="A24" s="43"/>
      <c r="B24" s="41"/>
      <c r="C24" s="43"/>
      <c r="D24" s="43"/>
      <c r="E24" s="46"/>
      <c r="F24" s="42" t="s">
        <v>139</v>
      </c>
      <c r="G24" s="50" t="s">
        <v>113</v>
      </c>
      <c r="H24" s="43" t="s">
        <v>41</v>
      </c>
      <c r="I24" s="43">
        <v>85219</v>
      </c>
      <c r="J24" s="49">
        <v>44</v>
      </c>
    </row>
    <row r="25" spans="1:10" ht="20.25" customHeight="1">
      <c r="A25" s="99" t="s">
        <v>54</v>
      </c>
      <c r="B25" s="99"/>
      <c r="C25" s="99"/>
      <c r="D25" s="8"/>
      <c r="E25" s="39">
        <f>SUM(E26:E26)</f>
        <v>-80720</v>
      </c>
      <c r="F25" s="42"/>
      <c r="G25" s="69" t="s">
        <v>42</v>
      </c>
      <c r="H25" s="70"/>
      <c r="I25" s="70"/>
      <c r="J25" s="52">
        <f>SUM(J26:J34)</f>
        <v>-345287</v>
      </c>
    </row>
    <row r="26" spans="1:10" ht="15.75" customHeight="1">
      <c r="A26" s="22" t="s">
        <v>26</v>
      </c>
      <c r="B26" s="68" t="s">
        <v>111</v>
      </c>
      <c r="C26" s="43"/>
      <c r="D26" s="43">
        <v>60015</v>
      </c>
      <c r="E26" s="46">
        <v>-80720</v>
      </c>
      <c r="F26" s="67" t="s">
        <v>26</v>
      </c>
      <c r="G26" s="50" t="s">
        <v>133</v>
      </c>
      <c r="H26" s="43" t="s">
        <v>33</v>
      </c>
      <c r="I26" s="43">
        <v>90015</v>
      </c>
      <c r="J26" s="49">
        <v>-60000</v>
      </c>
    </row>
    <row r="27" spans="1:10" ht="15.75" customHeight="1">
      <c r="A27" s="51"/>
      <c r="B27" s="51"/>
      <c r="C27" s="51"/>
      <c r="D27" s="8"/>
      <c r="E27" s="39"/>
      <c r="F27" s="67" t="s">
        <v>27</v>
      </c>
      <c r="G27" s="41" t="s">
        <v>112</v>
      </c>
      <c r="H27" s="43" t="s">
        <v>33</v>
      </c>
      <c r="I27" s="43">
        <v>75495</v>
      </c>
      <c r="J27" s="45">
        <v>30000</v>
      </c>
    </row>
    <row r="28" spans="1:10" ht="15.75" customHeight="1">
      <c r="A28" s="22"/>
      <c r="B28" s="41"/>
      <c r="C28" s="43"/>
      <c r="D28" s="43"/>
      <c r="E28" s="44"/>
      <c r="F28" s="67" t="s">
        <v>28</v>
      </c>
      <c r="G28" s="50" t="s">
        <v>114</v>
      </c>
      <c r="H28" s="43" t="s">
        <v>41</v>
      </c>
      <c r="I28" s="43">
        <v>85219</v>
      </c>
      <c r="J28" s="49">
        <v>-44</v>
      </c>
    </row>
    <row r="29" spans="1:10" ht="24" customHeight="1">
      <c r="A29" s="43"/>
      <c r="B29" s="41"/>
      <c r="C29" s="43"/>
      <c r="D29" s="43"/>
      <c r="E29" s="46"/>
      <c r="F29" s="67" t="s">
        <v>29</v>
      </c>
      <c r="G29" s="50" t="s">
        <v>115</v>
      </c>
      <c r="H29" s="43" t="s">
        <v>33</v>
      </c>
      <c r="I29" s="43">
        <v>90095</v>
      </c>
      <c r="J29" s="49">
        <v>-440000</v>
      </c>
    </row>
    <row r="30" spans="1:10" ht="15.75" customHeight="1">
      <c r="A30" s="99" t="s">
        <v>43</v>
      </c>
      <c r="B30" s="99"/>
      <c r="C30" s="99"/>
      <c r="D30" s="99"/>
      <c r="E30" s="53">
        <f>E6+E25-J6</f>
        <v>300000</v>
      </c>
      <c r="F30" s="67" t="s">
        <v>30</v>
      </c>
      <c r="G30" s="68" t="s">
        <v>116</v>
      </c>
      <c r="H30" s="43" t="s">
        <v>33</v>
      </c>
      <c r="I30" s="43">
        <v>60015</v>
      </c>
      <c r="J30" s="49">
        <v>35757</v>
      </c>
    </row>
    <row r="31" spans="1:10" ht="15.75" customHeight="1">
      <c r="A31" s="56"/>
      <c r="B31" s="57"/>
      <c r="C31" s="57"/>
      <c r="D31" s="57"/>
      <c r="E31" s="58"/>
      <c r="F31" s="67" t="s">
        <v>31</v>
      </c>
      <c r="G31" s="50" t="s">
        <v>117</v>
      </c>
      <c r="H31" s="43" t="s">
        <v>33</v>
      </c>
      <c r="I31" s="43">
        <v>60015</v>
      </c>
      <c r="J31" s="49">
        <v>20000</v>
      </c>
    </row>
    <row r="32" spans="1:10" ht="15.75" customHeight="1">
      <c r="A32" s="56"/>
      <c r="B32" s="57"/>
      <c r="C32" s="57"/>
      <c r="D32" s="57"/>
      <c r="E32" s="58"/>
      <c r="F32" s="67" t="s">
        <v>32</v>
      </c>
      <c r="G32" s="50" t="s">
        <v>138</v>
      </c>
      <c r="H32" s="43" t="s">
        <v>75</v>
      </c>
      <c r="I32" s="43">
        <v>70095</v>
      </c>
      <c r="J32" s="49">
        <v>20000</v>
      </c>
    </row>
    <row r="33" spans="1:10" ht="15.75" customHeight="1">
      <c r="A33" s="56"/>
      <c r="B33" s="57"/>
      <c r="C33" s="57"/>
      <c r="D33" s="57"/>
      <c r="E33" s="58"/>
      <c r="F33" s="67" t="s">
        <v>34</v>
      </c>
      <c r="G33" s="50" t="s">
        <v>142</v>
      </c>
      <c r="H33" s="43" t="s">
        <v>141</v>
      </c>
      <c r="I33" s="43">
        <v>71095</v>
      </c>
      <c r="J33" s="49">
        <v>19000</v>
      </c>
    </row>
    <row r="34" spans="1:10" ht="15.75" customHeight="1">
      <c r="A34" s="56"/>
      <c r="B34" s="57"/>
      <c r="C34" s="57"/>
      <c r="D34" s="57"/>
      <c r="E34" s="58"/>
      <c r="F34" s="67" t="s">
        <v>35</v>
      </c>
      <c r="G34" s="50" t="s">
        <v>118</v>
      </c>
      <c r="H34" s="43" t="s">
        <v>33</v>
      </c>
      <c r="I34" s="43">
        <v>85406</v>
      </c>
      <c r="J34" s="49">
        <v>30000</v>
      </c>
    </row>
    <row r="35" spans="1:10" ht="21" customHeight="1">
      <c r="A35" s="101"/>
      <c r="B35" s="102"/>
      <c r="C35" s="102"/>
      <c r="D35" s="102"/>
      <c r="E35" s="103"/>
      <c r="G35" s="54">
        <f>E30+E36</f>
        <v>0</v>
      </c>
      <c r="J35" s="48"/>
    </row>
    <row r="36" spans="1:10" ht="15.75" customHeight="1">
      <c r="A36" s="104" t="s">
        <v>44</v>
      </c>
      <c r="B36" s="105"/>
      <c r="C36" s="105"/>
      <c r="D36" s="106"/>
      <c r="E36" s="74">
        <f>E37+E40</f>
        <v>-300000</v>
      </c>
      <c r="F36" s="107" t="s">
        <v>45</v>
      </c>
      <c r="G36" s="105"/>
      <c r="H36" s="105"/>
      <c r="I36" s="106"/>
      <c r="J36" s="74">
        <f>SUM(J37:J38)</f>
        <v>0</v>
      </c>
    </row>
    <row r="37" spans="1:10" ht="15.75" customHeight="1">
      <c r="A37" s="75" t="s">
        <v>26</v>
      </c>
      <c r="B37" s="76" t="s">
        <v>119</v>
      </c>
      <c r="C37" s="77"/>
      <c r="D37" s="78"/>
      <c r="E37" s="79">
        <f>SUM(E38:E39)</f>
        <v>-300000</v>
      </c>
      <c r="F37" s="71" t="s">
        <v>26</v>
      </c>
      <c r="G37" s="76" t="s">
        <v>120</v>
      </c>
      <c r="H37" s="77"/>
      <c r="I37" s="78"/>
      <c r="J37" s="79">
        <v>0</v>
      </c>
    </row>
    <row r="38" spans="1:10" ht="15.75" customHeight="1">
      <c r="A38" s="75"/>
      <c r="B38" s="96" t="s">
        <v>123</v>
      </c>
      <c r="C38" s="97"/>
      <c r="D38" s="82"/>
      <c r="E38" s="83">
        <v>-300000</v>
      </c>
      <c r="F38" s="71" t="s">
        <v>27</v>
      </c>
      <c r="G38" s="76" t="s">
        <v>121</v>
      </c>
      <c r="H38" s="81"/>
      <c r="I38" s="82"/>
      <c r="J38" s="83">
        <v>0</v>
      </c>
    </row>
    <row r="39" spans="1:10" ht="15.75" customHeight="1">
      <c r="A39" s="75"/>
      <c r="B39" s="80"/>
      <c r="C39" s="77"/>
      <c r="D39" s="78"/>
      <c r="E39" s="83">
        <v>0</v>
      </c>
      <c r="F39" s="71"/>
      <c r="G39" s="80"/>
      <c r="H39" s="77"/>
      <c r="I39" s="78"/>
      <c r="J39" s="83"/>
    </row>
    <row r="40" spans="1:10" ht="15.75" customHeight="1">
      <c r="A40" s="75" t="s">
        <v>27</v>
      </c>
      <c r="B40" s="76" t="s">
        <v>46</v>
      </c>
      <c r="C40" s="77"/>
      <c r="D40" s="78"/>
      <c r="E40" s="79">
        <f>SUM(E41:E41)</f>
        <v>0</v>
      </c>
      <c r="F40" s="71"/>
      <c r="G40" s="76"/>
      <c r="H40" s="77"/>
      <c r="I40" s="78"/>
      <c r="J40" s="79"/>
    </row>
    <row r="41" spans="1:10" ht="15.75" customHeight="1" thickBot="1">
      <c r="A41" s="84"/>
      <c r="B41" s="85" t="s">
        <v>122</v>
      </c>
      <c r="C41" s="86"/>
      <c r="D41" s="87"/>
      <c r="E41" s="88">
        <v>0</v>
      </c>
      <c r="F41" s="89"/>
      <c r="G41" s="85"/>
      <c r="H41" s="86"/>
      <c r="I41" s="87"/>
      <c r="J41" s="88"/>
    </row>
    <row r="42" spans="1:5" ht="15" customHeight="1">
      <c r="A42" s="55"/>
      <c r="B42" s="55"/>
      <c r="C42" s="55"/>
      <c r="D42" s="55"/>
      <c r="E42" s="55"/>
    </row>
    <row r="43" spans="1:5" ht="15" customHeight="1">
      <c r="A43" s="55"/>
      <c r="B43" s="55"/>
      <c r="C43" s="55"/>
      <c r="D43" s="55"/>
      <c r="E43" s="55"/>
    </row>
    <row r="44" spans="1:5" ht="15" customHeight="1">
      <c r="A44" s="55"/>
      <c r="B44" s="55"/>
      <c r="C44" s="55"/>
      <c r="D44" s="55"/>
      <c r="E44" s="55"/>
    </row>
    <row r="45" spans="1:5" ht="15" customHeight="1">
      <c r="A45" s="55"/>
      <c r="B45" s="55"/>
      <c r="C45" s="55"/>
      <c r="D45" s="55"/>
      <c r="E45" s="55"/>
    </row>
    <row r="46" spans="1:5" ht="15" customHeight="1">
      <c r="A46" s="55"/>
      <c r="B46" s="55"/>
      <c r="C46" s="55"/>
      <c r="D46" s="55"/>
      <c r="E46" s="55"/>
    </row>
    <row r="47" spans="1:5" ht="15" customHeight="1">
      <c r="A47" s="55"/>
      <c r="B47" s="55"/>
      <c r="C47" s="55"/>
      <c r="D47" s="55"/>
      <c r="E47" s="55"/>
    </row>
    <row r="48" spans="1:5" ht="15" customHeight="1">
      <c r="A48" s="55"/>
      <c r="B48" s="55"/>
      <c r="C48" s="55"/>
      <c r="D48" s="55"/>
      <c r="E48" s="55"/>
    </row>
    <row r="49" spans="1:5" ht="15" customHeight="1">
      <c r="A49" s="55"/>
      <c r="B49" s="55"/>
      <c r="C49" s="55"/>
      <c r="D49" s="55"/>
      <c r="E49" s="55"/>
    </row>
    <row r="50" spans="1:5" ht="15" customHeight="1">
      <c r="A50" s="55"/>
      <c r="B50" s="55"/>
      <c r="C50" s="55"/>
      <c r="D50" s="55"/>
      <c r="E50" s="55"/>
    </row>
    <row r="51" spans="1:5" ht="15" customHeight="1">
      <c r="A51" s="55"/>
      <c r="B51" s="55"/>
      <c r="C51" s="55"/>
      <c r="D51" s="55"/>
      <c r="E51" s="55"/>
    </row>
    <row r="52" spans="1:5" ht="15" customHeight="1">
      <c r="A52" s="55"/>
      <c r="B52" s="55"/>
      <c r="C52" s="55"/>
      <c r="D52" s="55"/>
      <c r="E52" s="55"/>
    </row>
    <row r="53" spans="1:5" ht="15" customHeight="1">
      <c r="A53" s="55"/>
      <c r="B53" s="55"/>
      <c r="C53" s="55"/>
      <c r="D53" s="55"/>
      <c r="E53" s="55"/>
    </row>
    <row r="54" spans="1:5" ht="15" customHeight="1">
      <c r="A54" s="55"/>
      <c r="B54" s="55"/>
      <c r="C54" s="55"/>
      <c r="D54" s="55"/>
      <c r="E54" s="55"/>
    </row>
    <row r="55" spans="1:5" ht="15" customHeight="1">
      <c r="A55" s="55"/>
      <c r="B55" s="55"/>
      <c r="C55" s="55"/>
      <c r="D55" s="55"/>
      <c r="E55" s="55"/>
    </row>
    <row r="56" spans="1:5" ht="15" customHeight="1">
      <c r="A56" s="55"/>
      <c r="B56" s="55"/>
      <c r="C56" s="55"/>
      <c r="D56" s="55"/>
      <c r="E56" s="55"/>
    </row>
    <row r="57" spans="1:5" ht="15" customHeight="1">
      <c r="A57" s="55"/>
      <c r="B57" s="55"/>
      <c r="C57" s="55"/>
      <c r="D57" s="55"/>
      <c r="E57" s="55"/>
    </row>
    <row r="58" spans="1:5" ht="15" customHeight="1">
      <c r="A58" s="55"/>
      <c r="B58" s="55"/>
      <c r="C58" s="55"/>
      <c r="D58" s="55"/>
      <c r="E58" s="55"/>
    </row>
    <row r="59" spans="1:5" ht="15" customHeight="1">
      <c r="A59" s="55"/>
      <c r="B59" s="55"/>
      <c r="C59" s="55"/>
      <c r="D59" s="55"/>
      <c r="E59" s="55"/>
    </row>
    <row r="60" spans="1:5" ht="15" customHeight="1">
      <c r="A60" s="55"/>
      <c r="B60" s="55"/>
      <c r="C60" s="55"/>
      <c r="D60" s="55"/>
      <c r="E60" s="55"/>
    </row>
    <row r="61" spans="1:5" ht="15" customHeight="1">
      <c r="A61" s="55"/>
      <c r="B61" s="55"/>
      <c r="C61" s="55"/>
      <c r="D61" s="55"/>
      <c r="E61" s="55"/>
    </row>
    <row r="62" spans="1:5" ht="15" customHeight="1">
      <c r="A62" s="55"/>
      <c r="B62" s="55"/>
      <c r="C62" s="55"/>
      <c r="D62" s="55"/>
      <c r="E62" s="55"/>
    </row>
    <row r="63" spans="1:5" ht="15" customHeight="1">
      <c r="A63" s="55"/>
      <c r="B63" s="55"/>
      <c r="C63" s="55"/>
      <c r="D63" s="55"/>
      <c r="E63" s="55"/>
    </row>
    <row r="64" spans="1:5" ht="15" customHeight="1">
      <c r="A64" s="55"/>
      <c r="B64" s="55"/>
      <c r="C64" s="55"/>
      <c r="D64" s="55"/>
      <c r="E64" s="55"/>
    </row>
    <row r="65" spans="1:5" ht="15" customHeight="1">
      <c r="A65" s="55"/>
      <c r="B65" s="55"/>
      <c r="C65" s="55"/>
      <c r="D65" s="55"/>
      <c r="E65" s="55"/>
    </row>
    <row r="66" spans="1:5" ht="15" customHeight="1">
      <c r="A66" s="55"/>
      <c r="B66" s="55"/>
      <c r="C66" s="55"/>
      <c r="D66" s="55"/>
      <c r="E66" s="55"/>
    </row>
    <row r="67" spans="1:5" ht="15" customHeight="1">
      <c r="A67" s="55"/>
      <c r="B67" s="55"/>
      <c r="C67" s="55"/>
      <c r="D67" s="55"/>
      <c r="E67" s="55"/>
    </row>
    <row r="68" spans="1:5" ht="15" customHeight="1">
      <c r="A68" s="55"/>
      <c r="B68" s="55"/>
      <c r="C68" s="55"/>
      <c r="D68" s="55"/>
      <c r="E68" s="55"/>
    </row>
    <row r="69" spans="1:5" ht="15" customHeight="1">
      <c r="A69" s="55"/>
      <c r="B69" s="55"/>
      <c r="C69" s="55"/>
      <c r="D69" s="55"/>
      <c r="E69" s="55"/>
    </row>
    <row r="70" spans="1:5" ht="15" customHeight="1">
      <c r="A70" s="55"/>
      <c r="B70" s="55"/>
      <c r="C70" s="55"/>
      <c r="D70" s="55"/>
      <c r="E70" s="55"/>
    </row>
    <row r="71" spans="1:5" ht="15" customHeight="1">
      <c r="A71" s="55"/>
      <c r="B71" s="55"/>
      <c r="C71" s="55"/>
      <c r="D71" s="55"/>
      <c r="E71" s="55"/>
    </row>
    <row r="72" spans="1:5" ht="15" customHeight="1">
      <c r="A72" s="55"/>
      <c r="B72" s="55"/>
      <c r="C72" s="55"/>
      <c r="D72" s="55"/>
      <c r="E72" s="55"/>
    </row>
    <row r="73" spans="1:5" ht="15" customHeight="1">
      <c r="A73" s="55"/>
      <c r="B73" s="55"/>
      <c r="C73" s="55"/>
      <c r="D73" s="55"/>
      <c r="E73" s="55"/>
    </row>
    <row r="74" spans="1:5" ht="15" customHeight="1">
      <c r="A74" s="55"/>
      <c r="B74" s="55"/>
      <c r="C74" s="55"/>
      <c r="D74" s="55"/>
      <c r="E74" s="55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</sheetData>
  <mergeCells count="12">
    <mergeCell ref="A30:D30"/>
    <mergeCell ref="A25:C25"/>
    <mergeCell ref="B38:C38"/>
    <mergeCell ref="A1:J1"/>
    <mergeCell ref="B4:C4"/>
    <mergeCell ref="G4:H4"/>
    <mergeCell ref="A6:C6"/>
    <mergeCell ref="F6:I6"/>
    <mergeCell ref="A35:E35"/>
    <mergeCell ref="A36:D36"/>
    <mergeCell ref="F36:I36"/>
    <mergeCell ref="G7:I7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22" sqref="A22:IV22"/>
    </sheetView>
  </sheetViews>
  <sheetFormatPr defaultColWidth="9.140625" defaultRowHeight="12.75"/>
  <cols>
    <col min="1" max="1" width="17.8515625" style="14" customWidth="1"/>
    <col min="2" max="2" width="40.7109375" style="14" customWidth="1"/>
    <col min="3" max="3" width="12.7109375" style="14" customWidth="1"/>
    <col min="4" max="4" width="12.140625" style="14" customWidth="1"/>
    <col min="5" max="5" width="13.57421875" style="14" customWidth="1"/>
    <col min="6" max="16384" width="9.140625" style="14" customWidth="1"/>
  </cols>
  <sheetData>
    <row r="1" spans="2:8" ht="15.75" customHeight="1">
      <c r="B1" s="90"/>
      <c r="C1" s="90"/>
      <c r="D1" s="90" t="s">
        <v>0</v>
      </c>
      <c r="E1" s="90"/>
      <c r="G1" s="15"/>
      <c r="H1" s="15"/>
    </row>
    <row r="2" spans="2:8" ht="15" customHeight="1">
      <c r="B2" s="90"/>
      <c r="C2" s="90"/>
      <c r="D2" s="90" t="s">
        <v>14</v>
      </c>
      <c r="E2" s="90"/>
      <c r="G2" s="90"/>
      <c r="H2" s="90"/>
    </row>
    <row r="3" spans="2:9" ht="15" customHeight="1">
      <c r="B3" s="90"/>
      <c r="C3" s="90"/>
      <c r="D3" s="90" t="s">
        <v>16</v>
      </c>
      <c r="E3" s="90"/>
      <c r="G3" s="90"/>
      <c r="H3" s="90"/>
      <c r="I3" s="90"/>
    </row>
    <row r="4" spans="2:8" ht="15" customHeight="1">
      <c r="B4" s="90"/>
      <c r="C4" s="90"/>
      <c r="D4" s="90" t="s">
        <v>15</v>
      </c>
      <c r="E4" s="90"/>
      <c r="G4" s="90"/>
      <c r="H4" s="90"/>
    </row>
    <row r="5" spans="2:8" ht="15" customHeight="1">
      <c r="B5" s="15"/>
      <c r="C5" s="15"/>
      <c r="D5" s="15"/>
      <c r="E5" s="15"/>
      <c r="G5" s="15"/>
      <c r="H5" s="15"/>
    </row>
    <row r="6" spans="1:9" ht="36" customHeight="1">
      <c r="A6" s="110" t="s">
        <v>52</v>
      </c>
      <c r="B6" s="110"/>
      <c r="C6" s="110"/>
      <c r="D6" s="110"/>
      <c r="E6" s="110"/>
      <c r="F6" s="32"/>
      <c r="G6" s="32"/>
      <c r="H6" s="32"/>
      <c r="I6" s="32"/>
    </row>
    <row r="7" spans="1:9" ht="18.75" customHeight="1">
      <c r="A7" s="32"/>
      <c r="B7" s="32"/>
      <c r="C7" s="32"/>
      <c r="D7" s="32"/>
      <c r="E7" s="32"/>
      <c r="F7" s="32"/>
      <c r="G7" s="32"/>
      <c r="H7" s="32"/>
      <c r="I7" s="32"/>
    </row>
    <row r="8" spans="1:5" ht="15" customHeight="1">
      <c r="A8" s="92" t="s">
        <v>2</v>
      </c>
      <c r="B8" s="92" t="s">
        <v>3</v>
      </c>
      <c r="C8" s="92" t="s">
        <v>4</v>
      </c>
      <c r="D8" s="92" t="s">
        <v>13</v>
      </c>
      <c r="E8" s="92" t="s">
        <v>5</v>
      </c>
    </row>
    <row r="9" spans="1:5" ht="15" customHeight="1">
      <c r="A9" s="93"/>
      <c r="B9" s="93"/>
      <c r="C9" s="93"/>
      <c r="D9" s="93"/>
      <c r="E9" s="93"/>
    </row>
    <row r="10" spans="1:5" ht="11.2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</row>
    <row r="11" spans="1:5" ht="35.25" customHeight="1">
      <c r="A11" s="1" t="s">
        <v>6</v>
      </c>
      <c r="B11" s="2" t="s">
        <v>7</v>
      </c>
      <c r="C11" s="3">
        <v>182764515</v>
      </c>
      <c r="D11" s="3">
        <f>D13+D19</f>
        <v>186900</v>
      </c>
      <c r="E11" s="3">
        <f>C11+D11</f>
        <v>182951415</v>
      </c>
    </row>
    <row r="12" spans="1:5" ht="24.75" customHeight="1">
      <c r="A12" s="94" t="s">
        <v>8</v>
      </c>
      <c r="B12" s="94"/>
      <c r="C12" s="94"/>
      <c r="D12" s="94"/>
      <c r="E12" s="94"/>
    </row>
    <row r="13" spans="1:5" ht="28.5" customHeight="1">
      <c r="A13" s="1"/>
      <c r="B13" s="2" t="s">
        <v>9</v>
      </c>
      <c r="C13" s="3">
        <v>125373126</v>
      </c>
      <c r="D13" s="3">
        <v>136900</v>
      </c>
      <c r="E13" s="3">
        <f>C13+D13</f>
        <v>125510026</v>
      </c>
    </row>
    <row r="14" spans="1:5" ht="18" customHeight="1">
      <c r="A14" s="17"/>
      <c r="B14" s="18" t="s">
        <v>10</v>
      </c>
      <c r="C14" s="3">
        <v>105704084</v>
      </c>
      <c r="D14" s="13">
        <f>D15</f>
        <v>136900</v>
      </c>
      <c r="E14" s="3">
        <f>C14+D14</f>
        <v>105840984</v>
      </c>
    </row>
    <row r="15" spans="1:5" ht="18" customHeight="1">
      <c r="A15" s="17"/>
      <c r="B15" s="19" t="s">
        <v>47</v>
      </c>
      <c r="C15" s="4">
        <v>24726460</v>
      </c>
      <c r="D15" s="20">
        <f>SUM(D16)</f>
        <v>136900</v>
      </c>
      <c r="E15" s="4">
        <f>C15+D15</f>
        <v>24863360</v>
      </c>
    </row>
    <row r="16" spans="1:5" s="21" customFormat="1" ht="18" customHeight="1">
      <c r="A16" s="22" t="s">
        <v>48</v>
      </c>
      <c r="B16" s="23" t="s">
        <v>49</v>
      </c>
      <c r="C16" s="5">
        <v>23552144</v>
      </c>
      <c r="D16" s="24">
        <v>136900</v>
      </c>
      <c r="E16" s="5">
        <f>C16+D16</f>
        <v>23689044</v>
      </c>
    </row>
    <row r="17" spans="1:5" ht="18" customHeight="1">
      <c r="A17" s="17"/>
      <c r="B17" s="19"/>
      <c r="C17" s="4"/>
      <c r="D17" s="20"/>
      <c r="E17" s="4"/>
    </row>
    <row r="18" spans="1:5" ht="27.75" customHeight="1">
      <c r="A18" s="95" t="s">
        <v>11</v>
      </c>
      <c r="B18" s="95"/>
      <c r="C18" s="95"/>
      <c r="D18" s="95"/>
      <c r="E18" s="95"/>
    </row>
    <row r="19" spans="1:5" ht="18.75" customHeight="1">
      <c r="A19" s="1"/>
      <c r="B19" s="2" t="s">
        <v>12</v>
      </c>
      <c r="C19" s="3">
        <v>57391389</v>
      </c>
      <c r="D19" s="3">
        <v>50000</v>
      </c>
      <c r="E19" s="3">
        <f>SUM(C19:D19)</f>
        <v>57441389</v>
      </c>
    </row>
    <row r="20" spans="1:5" ht="18" customHeight="1">
      <c r="A20" s="28"/>
      <c r="B20" s="18" t="s">
        <v>53</v>
      </c>
      <c r="C20" s="3">
        <v>8909523</v>
      </c>
      <c r="D20" s="13">
        <f>D21</f>
        <v>50000</v>
      </c>
      <c r="E20" s="3">
        <f>C20+D20</f>
        <v>8959523</v>
      </c>
    </row>
    <row r="21" spans="1:5" ht="18" customHeight="1">
      <c r="A21" s="28"/>
      <c r="B21" s="29" t="s">
        <v>17</v>
      </c>
      <c r="C21" s="6">
        <v>1450445</v>
      </c>
      <c r="D21" s="30">
        <f>SUM(D22:D22)</f>
        <v>50000</v>
      </c>
      <c r="E21" s="6">
        <f>C21+D21</f>
        <v>1500445</v>
      </c>
    </row>
    <row r="22" spans="1:5" s="31" customFormat="1" ht="18" customHeight="1">
      <c r="A22" s="25" t="s">
        <v>50</v>
      </c>
      <c r="B22" s="26" t="s">
        <v>51</v>
      </c>
      <c r="C22" s="7">
        <v>0</v>
      </c>
      <c r="D22" s="27">
        <v>50000</v>
      </c>
      <c r="E22" s="7">
        <f>C22+D22</f>
        <v>50000</v>
      </c>
    </row>
    <row r="23" ht="18" customHeight="1"/>
  </sheetData>
  <mergeCells count="19">
    <mergeCell ref="B1:C1"/>
    <mergeCell ref="D1:E1"/>
    <mergeCell ref="B2:C2"/>
    <mergeCell ref="D2:E2"/>
    <mergeCell ref="B4:C4"/>
    <mergeCell ref="D4:E4"/>
    <mergeCell ref="G4:H4"/>
    <mergeCell ref="G2:H2"/>
    <mergeCell ref="B3:C3"/>
    <mergeCell ref="D3:E3"/>
    <mergeCell ref="G3:I3"/>
    <mergeCell ref="E8:E9"/>
    <mergeCell ref="A12:E12"/>
    <mergeCell ref="A18:E18"/>
    <mergeCell ref="A6:E6"/>
    <mergeCell ref="A8:A9"/>
    <mergeCell ref="B8:B9"/>
    <mergeCell ref="C8:C9"/>
    <mergeCell ref="D8:D9"/>
  </mergeCells>
  <printOptions/>
  <pageMargins left="0.54" right="0.24" top="0.53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4-0254</cp:lastModifiedBy>
  <cp:lastPrinted>2006-10-02T07:46:26Z</cp:lastPrinted>
  <dcterms:created xsi:type="dcterms:W3CDTF">2005-06-06T07:12:48Z</dcterms:created>
  <dcterms:modified xsi:type="dcterms:W3CDTF">2006-10-02T09:11:57Z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