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Arkusz1" sheetId="1" r:id="rId1"/>
  </sheets>
  <definedNames>
    <definedName name="_xlnm.Print_Titles" localSheetId="0">'Arkusz1'!$8:$10</definedName>
  </definedNames>
  <calcPr fullCalcOnLoad="1"/>
</workbook>
</file>

<file path=xl/sharedStrings.xml><?xml version="1.0" encoding="utf-8"?>
<sst xmlns="http://schemas.openxmlformats.org/spreadsheetml/2006/main" count="160" uniqueCount="107">
  <si>
    <t>Rady Miasta w Piotrkowie Tryb.</t>
  </si>
  <si>
    <t xml:space="preserve">ZMIANY  W  PLANIE  NAKŁADÓW  NA  INWESTYCJE  </t>
  </si>
  <si>
    <t>klasyfik. budżet.</t>
  </si>
  <si>
    <t>TREŚĆ</t>
  </si>
  <si>
    <t>Plan przed zmianą</t>
  </si>
  <si>
    <t>Zmiana ( + ) : ( - )</t>
  </si>
  <si>
    <t>Plan po zmianach</t>
  </si>
  <si>
    <t>śr. wł.</t>
  </si>
  <si>
    <t>dotacje</t>
  </si>
  <si>
    <t>RAZEM</t>
  </si>
  <si>
    <t>INWESTYCJE  OGÓŁEM = A + B                                                                                             wydatki na zdania inwestycjne dotyczące zadań gminy               i powiatu</t>
  </si>
  <si>
    <t xml:space="preserve">A =  R A Z E M   wydatki na zadania inwestycjne dotyczace gminy </t>
  </si>
  <si>
    <t>lokalny transport zbiorowy</t>
  </si>
  <si>
    <t>drogi publiczne gminy</t>
  </si>
  <si>
    <t>gospodarka gruntami i nieruchomościami</t>
  </si>
  <si>
    <t>pozostała działalność w gosp.mieszkaniowej</t>
  </si>
  <si>
    <t>pozostała działalność w działaln.usługowej</t>
  </si>
  <si>
    <t>urząd miasta</t>
  </si>
  <si>
    <t>ochotnicze straże pożarne</t>
  </si>
  <si>
    <t>straż miejska</t>
  </si>
  <si>
    <t>pozostała działalność w bezpieczeństwie</t>
  </si>
  <si>
    <t>szkoły podstawowe</t>
  </si>
  <si>
    <t>przedszkola</t>
  </si>
  <si>
    <t>gimnazja</t>
  </si>
  <si>
    <t>domy pomocy społecznej</t>
  </si>
  <si>
    <t>ośrodki pomocy społecznej</t>
  </si>
  <si>
    <t>żłobek</t>
  </si>
  <si>
    <t>gospodarka ściekowa i ochrona wód</t>
  </si>
  <si>
    <t>schroniska dla zwierząt</t>
  </si>
  <si>
    <t>oświetlenie ulic</t>
  </si>
  <si>
    <t>pozostała działalność w gosp. komunalnej</t>
  </si>
  <si>
    <t>zadania w zakresie kultury</t>
  </si>
  <si>
    <t xml:space="preserve">pozostała działalność w kulturze </t>
  </si>
  <si>
    <t>instytucje kultury fizycznej</t>
  </si>
  <si>
    <t>pozostała działalność w kulturze fizycznej</t>
  </si>
  <si>
    <t>§ 6060</t>
  </si>
  <si>
    <t>k</t>
  </si>
  <si>
    <t>pozostała działalność</t>
  </si>
  <si>
    <t>§ 6050</t>
  </si>
  <si>
    <t>p</t>
  </si>
  <si>
    <t>§ 6058</t>
  </si>
  <si>
    <t>WYDZIAŁ ROZWOJU  MIASTA</t>
  </si>
  <si>
    <t>ś</t>
  </si>
  <si>
    <t>Bezpieczeństwo publiczne</t>
  </si>
  <si>
    <t>Oświata i wychowanie</t>
  </si>
  <si>
    <t>921-92105</t>
  </si>
  <si>
    <t>Kultura i ochrona dziedzictwa narodowego</t>
  </si>
  <si>
    <t>pozostałę zadania w zakresie kultury</t>
  </si>
  <si>
    <t>Teatr im. S.Jaracza w Łodzi bez granic - europejskie</t>
  </si>
  <si>
    <t>sceny regionu łódzkiego</t>
  </si>
  <si>
    <t>921-92195</t>
  </si>
  <si>
    <t xml:space="preserve">Elewacja obiektu MOK przy Al.. 3-go Maja 12 </t>
  </si>
  <si>
    <t>WYDZIAŁ SPRAW SPOŁECZNYCH</t>
  </si>
  <si>
    <t>REFERAT ZARZĄDZANIA KRYZYSOWEGO</t>
  </si>
  <si>
    <t>754-75412</t>
  </si>
  <si>
    <t>Zakupy dla OSP</t>
  </si>
  <si>
    <t>PION SEKRETARZA</t>
  </si>
  <si>
    <t>Zakupy inwestycyjne</t>
  </si>
  <si>
    <t>Pomoc społeczna</t>
  </si>
  <si>
    <t>Zakup zestawu komputerowego wraz z oprogram.</t>
  </si>
  <si>
    <t>B = R A Z E M   wydatki na zadania inwestycjne dotyczace powiatu</t>
  </si>
  <si>
    <t>nadzór budowlany</t>
  </si>
  <si>
    <t>policja</t>
  </si>
  <si>
    <t>komenda państwowej straży pożarnej</t>
  </si>
  <si>
    <t>szkoły zawodowe</t>
  </si>
  <si>
    <t>szpitale ogólne</t>
  </si>
  <si>
    <t>placówki opiekuńczo-wychowawcze</t>
  </si>
  <si>
    <t>bursa szkolna</t>
  </si>
  <si>
    <t>WYDZIAŁ ROZWOJU MIASTA</t>
  </si>
  <si>
    <t>600-60015</t>
  </si>
  <si>
    <t>Transport</t>
  </si>
  <si>
    <t xml:space="preserve">drogi publiczne </t>
  </si>
  <si>
    <t>§ 6059</t>
  </si>
  <si>
    <t>Budowa jezdni północnej trasy W - Z</t>
  </si>
  <si>
    <t>801-80130</t>
  </si>
  <si>
    <t xml:space="preserve">II etap termomodernizacji bursy ZSP Nr 3 przy </t>
  </si>
  <si>
    <t>ul. Broniewskiego 16 w ramach programu</t>
  </si>
  <si>
    <t>termomodernizacja budynków</t>
  </si>
  <si>
    <t>852-85201</t>
  </si>
  <si>
    <t>Modernizacja elewacji budynku Pogotowia</t>
  </si>
  <si>
    <t>Opiekuńczego  przy ul. Wojska Polskiego 75</t>
  </si>
  <si>
    <t>MIEJSKI ZARZAD DRÓG I KOMUNIKACJI</t>
  </si>
  <si>
    <t xml:space="preserve">Transport </t>
  </si>
  <si>
    <t>600-60004</t>
  </si>
  <si>
    <t>Zakup samochodu osobowo-dostawczego dla</t>
  </si>
  <si>
    <t>potrzeb instytucji kultury</t>
  </si>
  <si>
    <t>MIEJSKI ŻŁOBEK DZIENNY</t>
  </si>
  <si>
    <t>853-85305</t>
  </si>
  <si>
    <t>Pozostałe zadania w zakresie polityki społecznej</t>
  </si>
  <si>
    <t>921-92109</t>
  </si>
  <si>
    <t>§ 6220</t>
  </si>
  <si>
    <t>Dotacja dla MOK na zadanie inwestycyjne pn.:</t>
  </si>
  <si>
    <t xml:space="preserve">domy kultury </t>
  </si>
  <si>
    <t>Załącznik nr 6</t>
  </si>
  <si>
    <t>Komenda Miejska Państwowej Straży Pożarnej</t>
  </si>
  <si>
    <t>754-75411</t>
  </si>
  <si>
    <t>Wyposażenie grup specjalistycznych działających w jednostkach organizacyjnych PSP</t>
  </si>
  <si>
    <t>Zakupy sprzętu  pożarniczego, łączności, informatycznego, kwatermistrzowsko-technicznego</t>
  </si>
  <si>
    <t>MIEJSKI OŚRODEK POMOCY RODZINIE</t>
  </si>
  <si>
    <t>pomoc społeczna</t>
  </si>
  <si>
    <t>852-85212</t>
  </si>
  <si>
    <t>świadczenia społeczne</t>
  </si>
  <si>
    <t xml:space="preserve">Organizacja nowych stanowisk pracy oraz zakup </t>
  </si>
  <si>
    <t>zestawów komputerowych</t>
  </si>
  <si>
    <t>KOMENDA MIEJSKA PAŃSTWOWEJ STRAŻY POŻARNEJ</t>
  </si>
  <si>
    <t>do Uchwały Nr XLIII/753/05</t>
  </si>
  <si>
    <t>z dnia  30 listopada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</si>
</sst>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sz val="14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3" fontId="3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3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3" fontId="5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3" fontId="0" fillId="0" borderId="3" xfId="0" applyNumberFormat="1" applyBorder="1" applyAlignment="1">
      <alignment/>
    </xf>
    <xf numFmtId="3" fontId="0" fillId="0" borderId="3" xfId="0" applyNumberForma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3" fontId="0" fillId="0" borderId="4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0"/>
  <sheetViews>
    <sheetView tabSelected="1" zoomScale="120" zoomScaleNormal="120" workbookViewId="0" topLeftCell="A1">
      <selection activeCell="A92" sqref="A92:IV92"/>
    </sheetView>
  </sheetViews>
  <sheetFormatPr defaultColWidth="9.140625" defaultRowHeight="12.75"/>
  <cols>
    <col min="1" max="1" width="10.140625" style="21" customWidth="1"/>
    <col min="2" max="2" width="44.140625" style="21" customWidth="1"/>
    <col min="3" max="3" width="10.7109375" style="21" customWidth="1"/>
    <col min="4" max="4" width="9.7109375" style="21" customWidth="1"/>
    <col min="5" max="5" width="10.57421875" style="21" customWidth="1"/>
    <col min="6" max="6" width="10.28125" style="21" customWidth="1"/>
    <col min="7" max="7" width="8.8515625" style="21" customWidth="1"/>
    <col min="8" max="8" width="10.28125" style="21" customWidth="1"/>
    <col min="9" max="9" width="10.7109375" style="21" customWidth="1"/>
    <col min="10" max="10" width="10.00390625" style="21" customWidth="1"/>
    <col min="11" max="11" width="11.00390625" style="21" customWidth="1"/>
    <col min="12" max="16384" width="9.140625" style="21" customWidth="1"/>
  </cols>
  <sheetData>
    <row r="1" spans="9:12" ht="12.75">
      <c r="I1" s="91" t="s">
        <v>93</v>
      </c>
      <c r="J1" s="91"/>
      <c r="K1" s="91"/>
      <c r="L1" s="91"/>
    </row>
    <row r="2" spans="9:12" ht="12.75">
      <c r="I2" s="91" t="s">
        <v>105</v>
      </c>
      <c r="J2" s="91"/>
      <c r="K2" s="91"/>
      <c r="L2" s="91"/>
    </row>
    <row r="3" spans="9:12" ht="12.75">
      <c r="I3" s="91" t="s">
        <v>0</v>
      </c>
      <c r="J3" s="91"/>
      <c r="K3" s="91"/>
      <c r="L3" s="91"/>
    </row>
    <row r="4" spans="9:12" ht="12.75">
      <c r="I4" s="91" t="s">
        <v>106</v>
      </c>
      <c r="J4" s="91"/>
      <c r="K4" s="91"/>
      <c r="L4" s="91"/>
    </row>
    <row r="5" ht="11.25" customHeight="1"/>
    <row r="6" spans="1:12" ht="15.75" customHeight="1">
      <c r="A6" s="94" t="s">
        <v>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ht="13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3.5" customHeight="1">
      <c r="A8" s="92" t="s">
        <v>2</v>
      </c>
      <c r="B8" s="92" t="s">
        <v>3</v>
      </c>
      <c r="C8" s="95" t="s">
        <v>4</v>
      </c>
      <c r="D8" s="95"/>
      <c r="E8" s="95"/>
      <c r="F8" s="95" t="s">
        <v>5</v>
      </c>
      <c r="G8" s="95"/>
      <c r="H8" s="95"/>
      <c r="I8" s="95" t="s">
        <v>6</v>
      </c>
      <c r="J8" s="95"/>
      <c r="K8" s="95"/>
      <c r="L8" s="24"/>
    </row>
    <row r="9" spans="1:12" ht="14.25" customHeight="1">
      <c r="A9" s="92"/>
      <c r="B9" s="92"/>
      <c r="C9" s="23" t="s">
        <v>7</v>
      </c>
      <c r="D9" s="23" t="s">
        <v>8</v>
      </c>
      <c r="E9" s="23" t="s">
        <v>9</v>
      </c>
      <c r="F9" s="23" t="s">
        <v>7</v>
      </c>
      <c r="G9" s="23" t="s">
        <v>8</v>
      </c>
      <c r="H9" s="23" t="s">
        <v>9</v>
      </c>
      <c r="I9" s="23" t="s">
        <v>7</v>
      </c>
      <c r="J9" s="23" t="s">
        <v>8</v>
      </c>
      <c r="K9" s="23" t="s">
        <v>9</v>
      </c>
      <c r="L9" s="24"/>
    </row>
    <row r="10" spans="1:12" ht="12.75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4"/>
    </row>
    <row r="11" spans="1:12" ht="39" customHeight="1">
      <c r="A11" s="92" t="s">
        <v>10</v>
      </c>
      <c r="B11" s="92"/>
      <c r="C11" s="1">
        <f>C12+C78</f>
        <v>31309345</v>
      </c>
      <c r="D11" s="1">
        <f>D12+D78</f>
        <v>1456934</v>
      </c>
      <c r="E11" s="1">
        <f>C11+D11</f>
        <v>32766279</v>
      </c>
      <c r="F11" s="1">
        <f>F12+F78</f>
        <v>884655</v>
      </c>
      <c r="G11" s="1">
        <f>G12+G78</f>
        <v>-634320</v>
      </c>
      <c r="H11" s="1">
        <f aca="true" t="shared" si="0" ref="H11:H37">F11+G11</f>
        <v>250335</v>
      </c>
      <c r="I11" s="1">
        <f aca="true" t="shared" si="1" ref="I11:K36">C11+F11</f>
        <v>32194000</v>
      </c>
      <c r="J11" s="1">
        <f t="shared" si="1"/>
        <v>822614</v>
      </c>
      <c r="K11" s="1">
        <f>SUM(I11:J11)</f>
        <v>33016614</v>
      </c>
      <c r="L11" s="24"/>
    </row>
    <row r="12" spans="1:12" ht="27" customHeight="1">
      <c r="A12" s="93" t="s">
        <v>11</v>
      </c>
      <c r="B12" s="93"/>
      <c r="C12" s="1">
        <f>SUM(C13:C37)</f>
        <v>27473813</v>
      </c>
      <c r="D12" s="1">
        <f>SUM(D13:D37)</f>
        <v>519400</v>
      </c>
      <c r="E12" s="1">
        <f>SUM(C12:D12)</f>
        <v>27993213</v>
      </c>
      <c r="F12" s="1">
        <f>SUM(F13:F37)</f>
        <v>78257</v>
      </c>
      <c r="G12" s="1">
        <f>SUM(G13:G33)</f>
        <v>8078</v>
      </c>
      <c r="H12" s="1">
        <f t="shared" si="0"/>
        <v>86335</v>
      </c>
      <c r="I12" s="1">
        <f t="shared" si="1"/>
        <v>27552070</v>
      </c>
      <c r="J12" s="1">
        <f t="shared" si="1"/>
        <v>527478</v>
      </c>
      <c r="K12" s="1">
        <f t="shared" si="1"/>
        <v>28079548</v>
      </c>
      <c r="L12" s="24"/>
    </row>
    <row r="13" spans="1:12" ht="12.75" customHeight="1">
      <c r="A13" s="25">
        <v>60004</v>
      </c>
      <c r="B13" s="26" t="s">
        <v>12</v>
      </c>
      <c r="C13" s="27">
        <v>88500</v>
      </c>
      <c r="D13" s="27">
        <v>0</v>
      </c>
      <c r="E13" s="2">
        <f aca="true" t="shared" si="2" ref="E13:E37">C13+D13</f>
        <v>88500</v>
      </c>
      <c r="F13" s="27">
        <f>F64</f>
        <v>6000</v>
      </c>
      <c r="G13" s="27">
        <f>-G1</f>
        <v>0</v>
      </c>
      <c r="H13" s="2">
        <f t="shared" si="0"/>
        <v>6000</v>
      </c>
      <c r="I13" s="2">
        <f t="shared" si="1"/>
        <v>94500</v>
      </c>
      <c r="J13" s="2">
        <f t="shared" si="1"/>
        <v>0</v>
      </c>
      <c r="K13" s="2">
        <f t="shared" si="1"/>
        <v>94500</v>
      </c>
      <c r="L13" s="24"/>
    </row>
    <row r="14" spans="1:12" ht="12.75" customHeight="1">
      <c r="A14" s="25">
        <v>60016</v>
      </c>
      <c r="B14" s="26" t="s">
        <v>13</v>
      </c>
      <c r="C14" s="27">
        <v>15167009</v>
      </c>
      <c r="D14" s="27">
        <v>0</v>
      </c>
      <c r="E14" s="2">
        <f t="shared" si="2"/>
        <v>15167009</v>
      </c>
      <c r="F14" s="27">
        <v>0</v>
      </c>
      <c r="G14" s="27">
        <f>-G2</f>
        <v>0</v>
      </c>
      <c r="H14" s="2">
        <f t="shared" si="0"/>
        <v>0</v>
      </c>
      <c r="I14" s="2">
        <f>C14+F14</f>
        <v>15167009</v>
      </c>
      <c r="J14" s="2">
        <f>D14+G14</f>
        <v>0</v>
      </c>
      <c r="K14" s="2">
        <f>E14+H14</f>
        <v>15167009</v>
      </c>
      <c r="L14" s="24"/>
    </row>
    <row r="15" spans="1:12" ht="12.75" customHeight="1">
      <c r="A15" s="25">
        <v>70005</v>
      </c>
      <c r="B15" s="26" t="s">
        <v>14</v>
      </c>
      <c r="C15" s="27">
        <v>1294744</v>
      </c>
      <c r="D15" s="27">
        <v>0</v>
      </c>
      <c r="E15" s="2">
        <f t="shared" si="2"/>
        <v>1294744</v>
      </c>
      <c r="F15" s="27">
        <v>0</v>
      </c>
      <c r="G15" s="27">
        <v>0</v>
      </c>
      <c r="H15" s="2">
        <f t="shared" si="0"/>
        <v>0</v>
      </c>
      <c r="I15" s="2">
        <f t="shared" si="1"/>
        <v>1294744</v>
      </c>
      <c r="J15" s="2">
        <f t="shared" si="1"/>
        <v>0</v>
      </c>
      <c r="K15" s="2">
        <f t="shared" si="1"/>
        <v>1294744</v>
      </c>
      <c r="L15" s="24"/>
    </row>
    <row r="16" spans="1:12" ht="12.75" customHeight="1">
      <c r="A16" s="25">
        <v>70095</v>
      </c>
      <c r="B16" s="26" t="s">
        <v>15</v>
      </c>
      <c r="C16" s="27">
        <f>456730+3599400</f>
        <v>4056130</v>
      </c>
      <c r="D16" s="27">
        <v>279400</v>
      </c>
      <c r="E16" s="2">
        <f t="shared" si="2"/>
        <v>4335530</v>
      </c>
      <c r="F16" s="27">
        <v>0</v>
      </c>
      <c r="G16" s="27">
        <v>0</v>
      </c>
      <c r="H16" s="2">
        <f t="shared" si="0"/>
        <v>0</v>
      </c>
      <c r="I16" s="2">
        <f t="shared" si="1"/>
        <v>4056130</v>
      </c>
      <c r="J16" s="2">
        <f t="shared" si="1"/>
        <v>279400</v>
      </c>
      <c r="K16" s="2">
        <f t="shared" si="1"/>
        <v>4335530</v>
      </c>
      <c r="L16" s="24"/>
    </row>
    <row r="17" spans="1:12" ht="12.75" customHeight="1">
      <c r="A17" s="25">
        <v>71095</v>
      </c>
      <c r="B17" s="26" t="s">
        <v>16</v>
      </c>
      <c r="C17" s="27">
        <v>29500</v>
      </c>
      <c r="D17" s="27">
        <v>0</v>
      </c>
      <c r="E17" s="2">
        <f t="shared" si="2"/>
        <v>29500</v>
      </c>
      <c r="F17" s="27">
        <v>0</v>
      </c>
      <c r="G17" s="27">
        <v>0</v>
      </c>
      <c r="H17" s="2">
        <f t="shared" si="0"/>
        <v>0</v>
      </c>
      <c r="I17" s="2">
        <f t="shared" si="1"/>
        <v>29500</v>
      </c>
      <c r="J17" s="2">
        <f t="shared" si="1"/>
        <v>0</v>
      </c>
      <c r="K17" s="2">
        <f t="shared" si="1"/>
        <v>29500</v>
      </c>
      <c r="L17" s="24"/>
    </row>
    <row r="18" spans="1:12" ht="12.75" customHeight="1">
      <c r="A18" s="25">
        <v>75023</v>
      </c>
      <c r="B18" s="26" t="s">
        <v>17</v>
      </c>
      <c r="C18" s="27">
        <v>812925</v>
      </c>
      <c r="D18" s="27">
        <v>0</v>
      </c>
      <c r="E18" s="2">
        <f t="shared" si="2"/>
        <v>812925</v>
      </c>
      <c r="F18" s="27">
        <v>0</v>
      </c>
      <c r="G18" s="27">
        <v>0</v>
      </c>
      <c r="H18" s="2">
        <f t="shared" si="0"/>
        <v>0</v>
      </c>
      <c r="I18" s="2">
        <f t="shared" si="1"/>
        <v>812925</v>
      </c>
      <c r="J18" s="2">
        <f t="shared" si="1"/>
        <v>0</v>
      </c>
      <c r="K18" s="2">
        <f t="shared" si="1"/>
        <v>812925</v>
      </c>
      <c r="L18" s="24"/>
    </row>
    <row r="19" spans="1:12" ht="12.75" customHeight="1">
      <c r="A19" s="25">
        <v>75412</v>
      </c>
      <c r="B19" s="26" t="s">
        <v>18</v>
      </c>
      <c r="C19" s="27">
        <v>8740</v>
      </c>
      <c r="D19" s="27">
        <v>0</v>
      </c>
      <c r="E19" s="2">
        <f t="shared" si="2"/>
        <v>8740</v>
      </c>
      <c r="F19" s="27">
        <f>F48</f>
        <v>-450</v>
      </c>
      <c r="G19" s="27">
        <v>0</v>
      </c>
      <c r="H19" s="2">
        <f t="shared" si="0"/>
        <v>-450</v>
      </c>
      <c r="I19" s="2">
        <f t="shared" si="1"/>
        <v>8290</v>
      </c>
      <c r="J19" s="2">
        <f t="shared" si="1"/>
        <v>0</v>
      </c>
      <c r="K19" s="2">
        <f t="shared" si="1"/>
        <v>8290</v>
      </c>
      <c r="L19" s="24"/>
    </row>
    <row r="20" spans="1:12" ht="12.75" customHeight="1">
      <c r="A20" s="25">
        <v>75416</v>
      </c>
      <c r="B20" s="26" t="s">
        <v>19</v>
      </c>
      <c r="C20" s="27">
        <v>11000</v>
      </c>
      <c r="D20" s="27">
        <v>0</v>
      </c>
      <c r="E20" s="2">
        <f t="shared" si="2"/>
        <v>11000</v>
      </c>
      <c r="F20" s="27">
        <v>0</v>
      </c>
      <c r="G20" s="27">
        <v>0</v>
      </c>
      <c r="H20" s="2">
        <f t="shared" si="0"/>
        <v>0</v>
      </c>
      <c r="I20" s="2">
        <f t="shared" si="1"/>
        <v>11000</v>
      </c>
      <c r="J20" s="2">
        <f t="shared" si="1"/>
        <v>0</v>
      </c>
      <c r="K20" s="2">
        <f t="shared" si="1"/>
        <v>11000</v>
      </c>
      <c r="L20" s="24"/>
    </row>
    <row r="21" spans="1:12" ht="12.75" customHeight="1">
      <c r="A21" s="25">
        <v>75495</v>
      </c>
      <c r="B21" s="26" t="s">
        <v>20</v>
      </c>
      <c r="C21" s="27">
        <v>60000</v>
      </c>
      <c r="D21" s="27">
        <v>0</v>
      </c>
      <c r="E21" s="2">
        <f t="shared" si="2"/>
        <v>60000</v>
      </c>
      <c r="F21" s="27">
        <v>0</v>
      </c>
      <c r="G21" s="27">
        <v>0</v>
      </c>
      <c r="H21" s="2">
        <f t="shared" si="0"/>
        <v>0</v>
      </c>
      <c r="I21" s="2">
        <f t="shared" si="1"/>
        <v>60000</v>
      </c>
      <c r="J21" s="2">
        <f t="shared" si="1"/>
        <v>0</v>
      </c>
      <c r="K21" s="2">
        <f t="shared" si="1"/>
        <v>60000</v>
      </c>
      <c r="L21" s="24"/>
    </row>
    <row r="22" spans="1:12" ht="12.75" customHeight="1">
      <c r="A22" s="25">
        <v>80101</v>
      </c>
      <c r="B22" s="26" t="s">
        <v>21</v>
      </c>
      <c r="C22" s="27">
        <v>150000</v>
      </c>
      <c r="D22" s="27">
        <v>0</v>
      </c>
      <c r="E22" s="2">
        <f t="shared" si="2"/>
        <v>150000</v>
      </c>
      <c r="F22" s="27">
        <v>0</v>
      </c>
      <c r="G22" s="27">
        <v>0</v>
      </c>
      <c r="H22" s="2">
        <f t="shared" si="0"/>
        <v>0</v>
      </c>
      <c r="I22" s="2">
        <f t="shared" si="1"/>
        <v>150000</v>
      </c>
      <c r="J22" s="2">
        <f t="shared" si="1"/>
        <v>0</v>
      </c>
      <c r="K22" s="2">
        <f t="shared" si="1"/>
        <v>150000</v>
      </c>
      <c r="L22" s="24"/>
    </row>
    <row r="23" spans="1:12" ht="12.75" customHeight="1">
      <c r="A23" s="25">
        <v>80104</v>
      </c>
      <c r="B23" s="26" t="s">
        <v>22</v>
      </c>
      <c r="C23" s="27">
        <v>25000</v>
      </c>
      <c r="D23" s="27">
        <v>0</v>
      </c>
      <c r="E23" s="2">
        <f t="shared" si="2"/>
        <v>25000</v>
      </c>
      <c r="F23" s="27">
        <v>0</v>
      </c>
      <c r="G23" s="27">
        <v>0</v>
      </c>
      <c r="H23" s="2">
        <f t="shared" si="0"/>
        <v>0</v>
      </c>
      <c r="I23" s="2">
        <f t="shared" si="1"/>
        <v>25000</v>
      </c>
      <c r="J23" s="2">
        <f t="shared" si="1"/>
        <v>0</v>
      </c>
      <c r="K23" s="2">
        <f t="shared" si="1"/>
        <v>25000</v>
      </c>
      <c r="L23" s="24"/>
    </row>
    <row r="24" spans="1:12" ht="12.75" customHeight="1">
      <c r="A24" s="25">
        <v>80110</v>
      </c>
      <c r="B24" s="26" t="s">
        <v>23</v>
      </c>
      <c r="C24" s="27">
        <v>876419</v>
      </c>
      <c r="D24" s="27">
        <v>90000</v>
      </c>
      <c r="E24" s="2">
        <f t="shared" si="2"/>
        <v>966419</v>
      </c>
      <c r="F24" s="27">
        <v>0</v>
      </c>
      <c r="G24" s="27">
        <v>0</v>
      </c>
      <c r="H24" s="2">
        <f t="shared" si="0"/>
        <v>0</v>
      </c>
      <c r="I24" s="2">
        <f t="shared" si="1"/>
        <v>876419</v>
      </c>
      <c r="J24" s="2">
        <f t="shared" si="1"/>
        <v>90000</v>
      </c>
      <c r="K24" s="2">
        <f t="shared" si="1"/>
        <v>966419</v>
      </c>
      <c r="L24" s="24"/>
    </row>
    <row r="25" spans="1:12" ht="12.75" customHeight="1">
      <c r="A25" s="25">
        <v>85202</v>
      </c>
      <c r="B25" s="26" t="s">
        <v>24</v>
      </c>
      <c r="C25" s="27">
        <v>17000</v>
      </c>
      <c r="D25" s="27">
        <v>0</v>
      </c>
      <c r="E25" s="2">
        <f t="shared" si="2"/>
        <v>17000</v>
      </c>
      <c r="F25" s="27">
        <v>0</v>
      </c>
      <c r="G25" s="27">
        <v>0</v>
      </c>
      <c r="H25" s="2">
        <f t="shared" si="0"/>
        <v>0</v>
      </c>
      <c r="I25" s="2">
        <f t="shared" si="1"/>
        <v>17000</v>
      </c>
      <c r="J25" s="2">
        <f t="shared" si="1"/>
        <v>0</v>
      </c>
      <c r="K25" s="2">
        <f t="shared" si="1"/>
        <v>17000</v>
      </c>
      <c r="L25" s="24"/>
    </row>
    <row r="26" spans="1:12" ht="12.75" customHeight="1">
      <c r="A26" s="25">
        <v>85212</v>
      </c>
      <c r="B26" s="26" t="s">
        <v>101</v>
      </c>
      <c r="C26" s="27">
        <v>0</v>
      </c>
      <c r="D26" s="27">
        <v>0</v>
      </c>
      <c r="E26" s="2">
        <f>C26+D26</f>
        <v>0</v>
      </c>
      <c r="F26" s="27">
        <v>0</v>
      </c>
      <c r="G26" s="27">
        <f>G69</f>
        <v>8078</v>
      </c>
      <c r="H26" s="2">
        <f>F26+G26</f>
        <v>8078</v>
      </c>
      <c r="I26" s="2">
        <f>C26+F26</f>
        <v>0</v>
      </c>
      <c r="J26" s="2">
        <f>D26+G26</f>
        <v>8078</v>
      </c>
      <c r="K26" s="2">
        <f>E26+H26</f>
        <v>8078</v>
      </c>
      <c r="L26" s="24"/>
    </row>
    <row r="27" spans="1:12" ht="12.75" customHeight="1">
      <c r="A27" s="25">
        <v>85219</v>
      </c>
      <c r="B27" s="26" t="s">
        <v>25</v>
      </c>
      <c r="C27" s="27">
        <v>75300</v>
      </c>
      <c r="D27" s="27">
        <v>0</v>
      </c>
      <c r="E27" s="2">
        <f t="shared" si="2"/>
        <v>75300</v>
      </c>
      <c r="F27" s="27">
        <v>0</v>
      </c>
      <c r="G27" s="27">
        <v>0</v>
      </c>
      <c r="H27" s="2">
        <f t="shared" si="0"/>
        <v>0</v>
      </c>
      <c r="I27" s="2">
        <f t="shared" si="1"/>
        <v>75300</v>
      </c>
      <c r="J27" s="2">
        <f t="shared" si="1"/>
        <v>0</v>
      </c>
      <c r="K27" s="2">
        <f t="shared" si="1"/>
        <v>75300</v>
      </c>
      <c r="L27" s="24"/>
    </row>
    <row r="28" spans="1:12" ht="12.75" customHeight="1">
      <c r="A28" s="25">
        <v>85305</v>
      </c>
      <c r="B28" s="26" t="s">
        <v>26</v>
      </c>
      <c r="C28" s="27">
        <v>7000</v>
      </c>
      <c r="D28" s="27">
        <v>0</v>
      </c>
      <c r="E28" s="2">
        <f t="shared" si="2"/>
        <v>7000</v>
      </c>
      <c r="F28" s="27">
        <f>F74</f>
        <v>-2293</v>
      </c>
      <c r="G28" s="27">
        <v>0</v>
      </c>
      <c r="H28" s="2">
        <f t="shared" si="0"/>
        <v>-2293</v>
      </c>
      <c r="I28" s="2">
        <f>C28+F28</f>
        <v>4707</v>
      </c>
      <c r="J28" s="2">
        <f>D28+G28</f>
        <v>0</v>
      </c>
      <c r="K28" s="2">
        <f>E28+H28</f>
        <v>4707</v>
      </c>
      <c r="L28" s="24"/>
    </row>
    <row r="29" spans="1:12" ht="12.75" customHeight="1">
      <c r="A29" s="25">
        <v>90001</v>
      </c>
      <c r="B29" s="26" t="s">
        <v>27</v>
      </c>
      <c r="C29" s="27">
        <v>35000</v>
      </c>
      <c r="D29" s="27">
        <v>0</v>
      </c>
      <c r="E29" s="2">
        <f t="shared" si="2"/>
        <v>35000</v>
      </c>
      <c r="F29" s="27">
        <v>0</v>
      </c>
      <c r="G29" s="27">
        <v>0</v>
      </c>
      <c r="H29" s="2">
        <f t="shared" si="0"/>
        <v>0</v>
      </c>
      <c r="I29" s="2">
        <f t="shared" si="1"/>
        <v>35000</v>
      </c>
      <c r="J29" s="2">
        <f t="shared" si="1"/>
        <v>0</v>
      </c>
      <c r="K29" s="2">
        <f t="shared" si="1"/>
        <v>35000</v>
      </c>
      <c r="L29" s="24"/>
    </row>
    <row r="30" spans="1:12" ht="12.75" customHeight="1">
      <c r="A30" s="25">
        <v>90013</v>
      </c>
      <c r="B30" s="26" t="s">
        <v>28</v>
      </c>
      <c r="C30" s="27">
        <v>5000</v>
      </c>
      <c r="D30" s="27">
        <v>0</v>
      </c>
      <c r="E30" s="2">
        <f t="shared" si="2"/>
        <v>5000</v>
      </c>
      <c r="F30" s="27">
        <v>0</v>
      </c>
      <c r="G30" s="27">
        <v>0</v>
      </c>
      <c r="H30" s="2">
        <f t="shared" si="0"/>
        <v>0</v>
      </c>
      <c r="I30" s="2">
        <f t="shared" si="1"/>
        <v>5000</v>
      </c>
      <c r="J30" s="2">
        <f t="shared" si="1"/>
        <v>0</v>
      </c>
      <c r="K30" s="2">
        <f t="shared" si="1"/>
        <v>5000</v>
      </c>
      <c r="L30" s="24"/>
    </row>
    <row r="31" spans="1:12" ht="12.75" customHeight="1">
      <c r="A31" s="25">
        <v>90015</v>
      </c>
      <c r="B31" s="26" t="s">
        <v>29</v>
      </c>
      <c r="C31" s="27">
        <v>220000</v>
      </c>
      <c r="D31" s="27">
        <v>0</v>
      </c>
      <c r="E31" s="2">
        <f t="shared" si="2"/>
        <v>220000</v>
      </c>
      <c r="F31" s="27">
        <v>0</v>
      </c>
      <c r="G31" s="27">
        <v>0</v>
      </c>
      <c r="H31" s="2">
        <f t="shared" si="0"/>
        <v>0</v>
      </c>
      <c r="I31" s="2">
        <f t="shared" si="1"/>
        <v>220000</v>
      </c>
      <c r="J31" s="2">
        <f t="shared" si="1"/>
        <v>0</v>
      </c>
      <c r="K31" s="2">
        <f t="shared" si="1"/>
        <v>220000</v>
      </c>
      <c r="L31" s="24"/>
    </row>
    <row r="32" spans="1:12" ht="12.75" customHeight="1">
      <c r="A32" s="25">
        <v>90095</v>
      </c>
      <c r="B32" s="26" t="s">
        <v>30</v>
      </c>
      <c r="C32" s="27">
        <v>3840946</v>
      </c>
      <c r="D32" s="27">
        <v>0</v>
      </c>
      <c r="E32" s="2">
        <f t="shared" si="2"/>
        <v>3840946</v>
      </c>
      <c r="F32" s="27">
        <v>0</v>
      </c>
      <c r="G32" s="27">
        <v>0</v>
      </c>
      <c r="H32" s="2">
        <f t="shared" si="0"/>
        <v>0</v>
      </c>
      <c r="I32" s="2">
        <f t="shared" si="1"/>
        <v>3840946</v>
      </c>
      <c r="J32" s="2">
        <f t="shared" si="1"/>
        <v>0</v>
      </c>
      <c r="K32" s="2">
        <f t="shared" si="1"/>
        <v>3840946</v>
      </c>
      <c r="L32" s="24"/>
    </row>
    <row r="33" spans="1:12" ht="12.75" customHeight="1">
      <c r="A33" s="28">
        <v>92105</v>
      </c>
      <c r="B33" s="29" t="s">
        <v>31</v>
      </c>
      <c r="C33" s="30">
        <v>150000</v>
      </c>
      <c r="D33" s="30">
        <v>0</v>
      </c>
      <c r="E33" s="2">
        <f t="shared" si="2"/>
        <v>150000</v>
      </c>
      <c r="F33" s="30">
        <f>F39</f>
        <v>-150000</v>
      </c>
      <c r="G33" s="30">
        <v>0</v>
      </c>
      <c r="H33" s="2">
        <f t="shared" si="0"/>
        <v>-150000</v>
      </c>
      <c r="I33" s="2">
        <f t="shared" si="1"/>
        <v>0</v>
      </c>
      <c r="J33" s="2">
        <f t="shared" si="1"/>
        <v>0</v>
      </c>
      <c r="K33" s="2">
        <f t="shared" si="1"/>
        <v>0</v>
      </c>
      <c r="L33" s="24"/>
    </row>
    <row r="34" spans="1:12" ht="12.75" customHeight="1">
      <c r="A34" s="28">
        <v>92109</v>
      </c>
      <c r="B34" s="29" t="s">
        <v>92</v>
      </c>
      <c r="C34" s="30">
        <v>0</v>
      </c>
      <c r="D34" s="30">
        <v>0</v>
      </c>
      <c r="E34" s="2">
        <f>C34+D34</f>
        <v>0</v>
      </c>
      <c r="F34" s="30">
        <f>F42+F58</f>
        <v>100000</v>
      </c>
      <c r="G34" s="30">
        <v>0</v>
      </c>
      <c r="H34" s="2">
        <f>F34+G34</f>
        <v>100000</v>
      </c>
      <c r="I34" s="2">
        <f t="shared" si="1"/>
        <v>100000</v>
      </c>
      <c r="J34" s="2">
        <f t="shared" si="1"/>
        <v>0</v>
      </c>
      <c r="K34" s="2">
        <f t="shared" si="1"/>
        <v>100000</v>
      </c>
      <c r="L34" s="24"/>
    </row>
    <row r="35" spans="1:12" ht="12.75" customHeight="1">
      <c r="A35" s="28">
        <v>92195</v>
      </c>
      <c r="B35" s="29" t="s">
        <v>32</v>
      </c>
      <c r="C35" s="30">
        <v>300000</v>
      </c>
      <c r="D35" s="30">
        <v>150000</v>
      </c>
      <c r="E35" s="2">
        <f t="shared" si="2"/>
        <v>450000</v>
      </c>
      <c r="F35" s="30">
        <f>F43+F59</f>
        <v>125000</v>
      </c>
      <c r="G35" s="30">
        <v>0</v>
      </c>
      <c r="H35" s="2">
        <f t="shared" si="0"/>
        <v>125000</v>
      </c>
      <c r="I35" s="2">
        <f t="shared" si="1"/>
        <v>425000</v>
      </c>
      <c r="J35" s="2">
        <f t="shared" si="1"/>
        <v>150000</v>
      </c>
      <c r="K35" s="2">
        <f t="shared" si="1"/>
        <v>575000</v>
      </c>
      <c r="L35" s="24"/>
    </row>
    <row r="36" spans="1:12" s="32" customFormat="1" ht="13.5" customHeight="1">
      <c r="A36" s="28">
        <v>92604</v>
      </c>
      <c r="B36" s="29" t="s">
        <v>33</v>
      </c>
      <c r="C36" s="30">
        <v>118600</v>
      </c>
      <c r="D36" s="30">
        <v>0</v>
      </c>
      <c r="E36" s="2">
        <f t="shared" si="2"/>
        <v>118600</v>
      </c>
      <c r="F36" s="30">
        <v>0</v>
      </c>
      <c r="G36" s="30">
        <v>0</v>
      </c>
      <c r="H36" s="2">
        <f t="shared" si="0"/>
        <v>0</v>
      </c>
      <c r="I36" s="2">
        <f t="shared" si="1"/>
        <v>118600</v>
      </c>
      <c r="J36" s="2">
        <f t="shared" si="1"/>
        <v>0</v>
      </c>
      <c r="K36" s="2">
        <f t="shared" si="1"/>
        <v>118600</v>
      </c>
      <c r="L36" s="31"/>
    </row>
    <row r="37" spans="1:12" s="29" customFormat="1" ht="13.5" customHeight="1">
      <c r="A37" s="28">
        <v>92695</v>
      </c>
      <c r="B37" s="29" t="s">
        <v>34</v>
      </c>
      <c r="C37" s="30">
        <v>125000</v>
      </c>
      <c r="D37" s="30">
        <v>0</v>
      </c>
      <c r="E37" s="2">
        <f t="shared" si="2"/>
        <v>125000</v>
      </c>
      <c r="F37" s="30">
        <v>0</v>
      </c>
      <c r="G37" s="30">
        <v>0</v>
      </c>
      <c r="H37" s="2">
        <f t="shared" si="0"/>
        <v>0</v>
      </c>
      <c r="I37" s="2">
        <f aca="true" t="shared" si="3" ref="I37:K39">C37+F37</f>
        <v>125000</v>
      </c>
      <c r="J37" s="2">
        <f t="shared" si="3"/>
        <v>0</v>
      </c>
      <c r="K37" s="2">
        <f t="shared" si="3"/>
        <v>125000</v>
      </c>
      <c r="L37" s="30"/>
    </row>
    <row r="38" spans="1:12" s="38" customFormat="1" ht="24" customHeight="1">
      <c r="A38" s="36"/>
      <c r="B38" s="88" t="s">
        <v>41</v>
      </c>
      <c r="C38" s="37">
        <v>21405689</v>
      </c>
      <c r="D38" s="37">
        <v>519400</v>
      </c>
      <c r="E38" s="7">
        <f>C38+D38</f>
        <v>21925089</v>
      </c>
      <c r="F38" s="7">
        <f>F39+F43</f>
        <v>-125000</v>
      </c>
      <c r="G38" s="7">
        <f>G39+G43</f>
        <v>0</v>
      </c>
      <c r="H38" s="7">
        <f>F38+G38</f>
        <v>-125000</v>
      </c>
      <c r="I38" s="7">
        <f t="shared" si="3"/>
        <v>21280689</v>
      </c>
      <c r="J38" s="7">
        <f t="shared" si="3"/>
        <v>519400</v>
      </c>
      <c r="K38" s="7">
        <f t="shared" si="3"/>
        <v>21800089</v>
      </c>
      <c r="L38" s="24"/>
    </row>
    <row r="39" spans="1:256" s="33" customFormat="1" ht="13.5" customHeight="1">
      <c r="A39" s="3" t="s">
        <v>45</v>
      </c>
      <c r="B39" s="3" t="s">
        <v>46</v>
      </c>
      <c r="C39" s="5">
        <v>150000</v>
      </c>
      <c r="D39" s="5">
        <v>0</v>
      </c>
      <c r="E39" s="6">
        <f>C39+D39</f>
        <v>150000</v>
      </c>
      <c r="F39" s="5">
        <f>F41</f>
        <v>-150000</v>
      </c>
      <c r="G39" s="5">
        <v>0</v>
      </c>
      <c r="H39" s="6">
        <f>F39+G39</f>
        <v>-150000</v>
      </c>
      <c r="I39" s="6">
        <f t="shared" si="3"/>
        <v>0</v>
      </c>
      <c r="J39" s="6">
        <f t="shared" si="3"/>
        <v>0</v>
      </c>
      <c r="K39" s="6">
        <f t="shared" si="3"/>
        <v>0</v>
      </c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</row>
    <row r="40" spans="1:256" s="38" customFormat="1" ht="13.5" customHeight="1">
      <c r="A40" s="36"/>
      <c r="B40" s="36" t="s">
        <v>47</v>
      </c>
      <c r="C40" s="37"/>
      <c r="D40" s="37"/>
      <c r="E40" s="7"/>
      <c r="F40" s="37"/>
      <c r="G40" s="37"/>
      <c r="H40" s="7"/>
      <c r="I40" s="7"/>
      <c r="J40" s="7"/>
      <c r="K40" s="7"/>
      <c r="L40" s="24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s="40" customFormat="1" ht="13.5" customHeight="1">
      <c r="A41" s="39" t="s">
        <v>38</v>
      </c>
      <c r="B41" s="40" t="s">
        <v>48</v>
      </c>
      <c r="C41" s="41">
        <v>150000</v>
      </c>
      <c r="D41" s="41"/>
      <c r="E41" s="8">
        <f>SUM(C41:D41)</f>
        <v>150000</v>
      </c>
      <c r="F41" s="41">
        <v>-150000</v>
      </c>
      <c r="G41" s="41">
        <v>0</v>
      </c>
      <c r="H41" s="8">
        <f>SUM(F41:G41)</f>
        <v>-150000</v>
      </c>
      <c r="I41" s="8">
        <f>C41+F41</f>
        <v>0</v>
      </c>
      <c r="J41" s="8">
        <f>D41+G41</f>
        <v>0</v>
      </c>
      <c r="K41" s="8">
        <f>SUM(I41:J41)</f>
        <v>0</v>
      </c>
      <c r="L41" s="42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56" s="44" customFormat="1" ht="13.5" customHeight="1">
      <c r="A42" s="43"/>
      <c r="B42" s="44" t="s">
        <v>49</v>
      </c>
      <c r="C42" s="45"/>
      <c r="D42" s="46" t="s">
        <v>36</v>
      </c>
      <c r="E42" s="9">
        <v>150000</v>
      </c>
      <c r="F42" s="47"/>
      <c r="G42" s="47"/>
      <c r="H42" s="9"/>
      <c r="I42" s="9"/>
      <c r="J42" s="18"/>
      <c r="K42" s="9"/>
      <c r="L42" s="4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</row>
    <row r="43" spans="1:256" s="33" customFormat="1" ht="13.5" customHeight="1">
      <c r="A43" s="3" t="s">
        <v>50</v>
      </c>
      <c r="B43" s="3" t="s">
        <v>46</v>
      </c>
      <c r="C43" s="5">
        <v>300000</v>
      </c>
      <c r="D43" s="5">
        <v>150000</v>
      </c>
      <c r="E43" s="6">
        <f>C43+D43</f>
        <v>450000</v>
      </c>
      <c r="F43" s="5">
        <f>F45</f>
        <v>25000</v>
      </c>
      <c r="G43" s="5">
        <f>G45</f>
        <v>0</v>
      </c>
      <c r="H43" s="6">
        <f>F43+G43</f>
        <v>25000</v>
      </c>
      <c r="I43" s="6">
        <f>C43+F43</f>
        <v>325000</v>
      </c>
      <c r="J43" s="6">
        <f>D43+G43</f>
        <v>150000</v>
      </c>
      <c r="K43" s="6">
        <f>E43+H43</f>
        <v>475000</v>
      </c>
      <c r="L43" s="34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</row>
    <row r="44" spans="1:256" s="51" customFormat="1" ht="13.5" customHeight="1">
      <c r="A44" s="49"/>
      <c r="B44" s="49" t="s">
        <v>37</v>
      </c>
      <c r="C44" s="50"/>
      <c r="D44" s="50"/>
      <c r="E44" s="14"/>
      <c r="F44" s="50"/>
      <c r="G44" s="50"/>
      <c r="H44" s="14"/>
      <c r="I44" s="14"/>
      <c r="J44" s="14"/>
      <c r="K44" s="14"/>
      <c r="L44" s="31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</row>
    <row r="45" spans="1:12" s="33" customFormat="1" ht="13.5" customHeight="1">
      <c r="A45" s="52" t="s">
        <v>38</v>
      </c>
      <c r="B45" s="53" t="s">
        <v>51</v>
      </c>
      <c r="C45" s="42">
        <v>300000</v>
      </c>
      <c r="D45" s="42">
        <v>150000</v>
      </c>
      <c r="E45" s="8">
        <f>C45+D45</f>
        <v>450000</v>
      </c>
      <c r="F45" s="41">
        <v>25000</v>
      </c>
      <c r="G45" s="41"/>
      <c r="H45" s="8">
        <f>F45+G45</f>
        <v>25000</v>
      </c>
      <c r="I45" s="8">
        <f>C45+F45</f>
        <v>325000</v>
      </c>
      <c r="J45" s="8">
        <f>D45+G45</f>
        <v>150000</v>
      </c>
      <c r="K45" s="8">
        <f>E45+H45</f>
        <v>475000</v>
      </c>
      <c r="L45" s="42"/>
    </row>
    <row r="46" spans="1:12" s="51" customFormat="1" ht="13.5" customHeight="1">
      <c r="A46" s="54"/>
      <c r="B46" s="55"/>
      <c r="C46" s="56"/>
      <c r="D46" s="57" t="s">
        <v>36</v>
      </c>
      <c r="E46" s="12">
        <v>300000</v>
      </c>
      <c r="F46" s="58"/>
      <c r="G46" s="59"/>
      <c r="H46" s="13"/>
      <c r="I46" s="13"/>
      <c r="J46" s="16" t="s">
        <v>36</v>
      </c>
      <c r="K46" s="12">
        <v>325000</v>
      </c>
      <c r="L46" s="56"/>
    </row>
    <row r="47" spans="1:12" ht="24" customHeight="1">
      <c r="A47" s="3"/>
      <c r="B47" s="4" t="s">
        <v>53</v>
      </c>
      <c r="C47" s="5">
        <v>38740</v>
      </c>
      <c r="D47" s="5">
        <v>0</v>
      </c>
      <c r="E47" s="6">
        <f>C47+D47</f>
        <v>38740</v>
      </c>
      <c r="F47" s="6">
        <f>F48</f>
        <v>-450</v>
      </c>
      <c r="G47" s="6">
        <v>0</v>
      </c>
      <c r="H47" s="6">
        <f>F47+G47</f>
        <v>-450</v>
      </c>
      <c r="I47" s="6">
        <f aca="true" t="shared" si="4" ref="I47:K48">C47+F47</f>
        <v>38290</v>
      </c>
      <c r="J47" s="6">
        <f t="shared" si="4"/>
        <v>0</v>
      </c>
      <c r="K47" s="6">
        <f t="shared" si="4"/>
        <v>38290</v>
      </c>
      <c r="L47" s="24"/>
    </row>
    <row r="48" spans="1:256" s="33" customFormat="1" ht="13.5" customHeight="1">
      <c r="A48" s="3" t="s">
        <v>54</v>
      </c>
      <c r="B48" s="3" t="s">
        <v>43</v>
      </c>
      <c r="C48" s="5">
        <v>8740</v>
      </c>
      <c r="D48" s="5">
        <v>0</v>
      </c>
      <c r="E48" s="6">
        <f>C48+D48</f>
        <v>8740</v>
      </c>
      <c r="F48" s="5">
        <f>F50</f>
        <v>-450</v>
      </c>
      <c r="G48" s="5">
        <v>0</v>
      </c>
      <c r="H48" s="6">
        <f>F48+G48</f>
        <v>-450</v>
      </c>
      <c r="I48" s="6">
        <f t="shared" si="4"/>
        <v>8290</v>
      </c>
      <c r="J48" s="6">
        <f t="shared" si="4"/>
        <v>0</v>
      </c>
      <c r="K48" s="6">
        <f t="shared" si="4"/>
        <v>8290</v>
      </c>
      <c r="L48" s="24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s="38" customFormat="1" ht="13.5" customHeight="1">
      <c r="A49" s="36"/>
      <c r="B49" s="36" t="s">
        <v>18</v>
      </c>
      <c r="C49" s="37"/>
      <c r="D49" s="37"/>
      <c r="E49" s="7"/>
      <c r="F49" s="37"/>
      <c r="G49" s="37"/>
      <c r="H49" s="7"/>
      <c r="I49" s="7"/>
      <c r="J49" s="7"/>
      <c r="K49" s="7"/>
      <c r="L49" s="24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12" s="33" customFormat="1" ht="13.5" customHeight="1">
      <c r="A50" s="52" t="s">
        <v>35</v>
      </c>
      <c r="B50" s="60" t="s">
        <v>55</v>
      </c>
      <c r="C50" s="42">
        <v>8740</v>
      </c>
      <c r="D50" s="42">
        <v>0</v>
      </c>
      <c r="E50" s="8">
        <f>C50+D50</f>
        <v>8740</v>
      </c>
      <c r="F50" s="41">
        <v>-450</v>
      </c>
      <c r="G50" s="41">
        <v>0</v>
      </c>
      <c r="H50" s="8">
        <f>F50+G50</f>
        <v>-450</v>
      </c>
      <c r="I50" s="8">
        <f>C50+F50</f>
        <v>8290</v>
      </c>
      <c r="J50" s="8">
        <f>D50+G50</f>
        <v>0</v>
      </c>
      <c r="K50" s="8">
        <f>E50+H50</f>
        <v>8290</v>
      </c>
      <c r="L50" s="42"/>
    </row>
    <row r="51" spans="1:12" s="38" customFormat="1" ht="13.5" customHeight="1">
      <c r="A51" s="61"/>
      <c r="B51" s="62"/>
      <c r="C51" s="48"/>
      <c r="D51" s="46" t="s">
        <v>36</v>
      </c>
      <c r="E51" s="9">
        <v>8740</v>
      </c>
      <c r="F51" s="47"/>
      <c r="G51" s="45"/>
      <c r="H51" s="10"/>
      <c r="I51" s="10"/>
      <c r="J51" s="15" t="s">
        <v>36</v>
      </c>
      <c r="K51" s="9">
        <v>8290</v>
      </c>
      <c r="L51" s="48"/>
    </row>
    <row r="52" spans="1:12" ht="24" customHeight="1">
      <c r="A52" s="3"/>
      <c r="B52" s="4" t="s">
        <v>52</v>
      </c>
      <c r="C52" s="5">
        <v>0</v>
      </c>
      <c r="D52" s="5">
        <v>0</v>
      </c>
      <c r="E52" s="6">
        <f>C52+D52</f>
        <v>0</v>
      </c>
      <c r="F52" s="6">
        <f>F53</f>
        <v>100000</v>
      </c>
      <c r="G52" s="6">
        <v>0</v>
      </c>
      <c r="H52" s="6">
        <f>F52+G52</f>
        <v>100000</v>
      </c>
      <c r="I52" s="6">
        <f aca="true" t="shared" si="5" ref="I52:K53">C52+F52</f>
        <v>100000</v>
      </c>
      <c r="J52" s="6">
        <f t="shared" si="5"/>
        <v>0</v>
      </c>
      <c r="K52" s="6">
        <f t="shared" si="5"/>
        <v>100000</v>
      </c>
      <c r="L52" s="24"/>
    </row>
    <row r="53" spans="1:256" s="33" customFormat="1" ht="15.75" customHeight="1">
      <c r="A53" s="3" t="s">
        <v>89</v>
      </c>
      <c r="B53" s="3" t="s">
        <v>46</v>
      </c>
      <c r="C53" s="5">
        <v>0</v>
      </c>
      <c r="D53" s="5">
        <v>0</v>
      </c>
      <c r="E53" s="6">
        <f>C53+D53</f>
        <v>0</v>
      </c>
      <c r="F53" s="5">
        <f>F55</f>
        <v>100000</v>
      </c>
      <c r="G53" s="5">
        <v>0</v>
      </c>
      <c r="H53" s="6">
        <f>F53+G53</f>
        <v>100000</v>
      </c>
      <c r="I53" s="6">
        <f t="shared" si="5"/>
        <v>100000</v>
      </c>
      <c r="J53" s="6">
        <f t="shared" si="5"/>
        <v>0</v>
      </c>
      <c r="K53" s="6">
        <f t="shared" si="5"/>
        <v>100000</v>
      </c>
      <c r="L53" s="24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s="38" customFormat="1" ht="15" customHeight="1">
      <c r="A54" s="36"/>
      <c r="B54" s="36" t="s">
        <v>92</v>
      </c>
      <c r="C54" s="37"/>
      <c r="D54" s="37"/>
      <c r="E54" s="7"/>
      <c r="F54" s="37"/>
      <c r="G54" s="37"/>
      <c r="H54" s="7"/>
      <c r="I54" s="7"/>
      <c r="J54" s="7"/>
      <c r="K54" s="7"/>
      <c r="L54" s="24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12" s="33" customFormat="1" ht="13.5" customHeight="1">
      <c r="A55" s="52" t="s">
        <v>90</v>
      </c>
      <c r="B55" s="60" t="s">
        <v>91</v>
      </c>
      <c r="C55" s="42">
        <v>0</v>
      </c>
      <c r="D55" s="42">
        <v>0</v>
      </c>
      <c r="E55" s="8">
        <f>C55+D55</f>
        <v>0</v>
      </c>
      <c r="F55" s="41">
        <v>100000</v>
      </c>
      <c r="G55" s="41">
        <v>0</v>
      </c>
      <c r="H55" s="8">
        <f>F55+G55</f>
        <v>100000</v>
      </c>
      <c r="I55" s="8">
        <f>C55+F55</f>
        <v>100000</v>
      </c>
      <c r="J55" s="8">
        <f>D55+G55</f>
        <v>0</v>
      </c>
      <c r="K55" s="8">
        <f>E55+H55</f>
        <v>100000</v>
      </c>
      <c r="L55" s="42"/>
    </row>
    <row r="56" spans="1:12" s="38" customFormat="1" ht="13.5" customHeight="1">
      <c r="A56" s="61"/>
      <c r="B56" s="44" t="s">
        <v>48</v>
      </c>
      <c r="C56" s="48"/>
      <c r="D56" s="48"/>
      <c r="E56" s="10"/>
      <c r="F56" s="45"/>
      <c r="G56" s="45"/>
      <c r="H56" s="10"/>
      <c r="I56" s="10"/>
      <c r="J56" s="10"/>
      <c r="K56" s="10"/>
      <c r="L56" s="48"/>
    </row>
    <row r="57" spans="1:12" s="38" customFormat="1" ht="13.5" customHeight="1">
      <c r="A57" s="61"/>
      <c r="B57" s="44" t="s">
        <v>49</v>
      </c>
      <c r="C57" s="48"/>
      <c r="D57" s="63"/>
      <c r="E57" s="9"/>
      <c r="F57" s="46"/>
      <c r="G57" s="45"/>
      <c r="H57" s="10"/>
      <c r="I57" s="10"/>
      <c r="J57" s="18" t="s">
        <v>36</v>
      </c>
      <c r="K57" s="9">
        <v>100000</v>
      </c>
      <c r="L57" s="48"/>
    </row>
    <row r="58" spans="1:12" ht="24" customHeight="1">
      <c r="A58" s="3"/>
      <c r="B58" s="4" t="s">
        <v>56</v>
      </c>
      <c r="C58" s="5">
        <v>592925</v>
      </c>
      <c r="D58" s="5">
        <v>0</v>
      </c>
      <c r="E58" s="6">
        <f>C58+D58</f>
        <v>592925</v>
      </c>
      <c r="F58" s="6">
        <f>F59</f>
        <v>100000</v>
      </c>
      <c r="G58" s="6">
        <v>0</v>
      </c>
      <c r="H58" s="6">
        <f>F58+G58</f>
        <v>100000</v>
      </c>
      <c r="I58" s="6">
        <f aca="true" t="shared" si="6" ref="I58:K59">C58+F58</f>
        <v>692925</v>
      </c>
      <c r="J58" s="6">
        <f t="shared" si="6"/>
        <v>0</v>
      </c>
      <c r="K58" s="6">
        <f t="shared" si="6"/>
        <v>692925</v>
      </c>
      <c r="L58" s="24"/>
    </row>
    <row r="59" spans="1:256" s="33" customFormat="1" ht="15.75" customHeight="1">
      <c r="A59" s="3" t="s">
        <v>50</v>
      </c>
      <c r="B59" s="3" t="s">
        <v>46</v>
      </c>
      <c r="C59" s="5">
        <v>0</v>
      </c>
      <c r="D59" s="5">
        <v>0</v>
      </c>
      <c r="E59" s="6">
        <f>C59+D59</f>
        <v>0</v>
      </c>
      <c r="F59" s="5">
        <f>F61</f>
        <v>100000</v>
      </c>
      <c r="G59" s="5">
        <v>0</v>
      </c>
      <c r="H59" s="6">
        <f>F59+G59</f>
        <v>100000</v>
      </c>
      <c r="I59" s="6">
        <f t="shared" si="6"/>
        <v>100000</v>
      </c>
      <c r="J59" s="6">
        <f t="shared" si="6"/>
        <v>0</v>
      </c>
      <c r="K59" s="6">
        <f t="shared" si="6"/>
        <v>100000</v>
      </c>
      <c r="L59" s="24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s="38" customFormat="1" ht="15" customHeight="1">
      <c r="A60" s="36"/>
      <c r="B60" s="36" t="s">
        <v>37</v>
      </c>
      <c r="C60" s="37"/>
      <c r="D60" s="37"/>
      <c r="E60" s="7"/>
      <c r="F60" s="37"/>
      <c r="G60" s="37"/>
      <c r="H60" s="7"/>
      <c r="I60" s="7"/>
      <c r="J60" s="7"/>
      <c r="K60" s="7"/>
      <c r="L60" s="24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12" s="33" customFormat="1" ht="13.5" customHeight="1">
      <c r="A61" s="52" t="s">
        <v>35</v>
      </c>
      <c r="B61" s="60" t="s">
        <v>84</v>
      </c>
      <c r="C61" s="42">
        <v>0</v>
      </c>
      <c r="D61" s="42">
        <v>0</v>
      </c>
      <c r="E61" s="8">
        <f>C61+D61</f>
        <v>0</v>
      </c>
      <c r="F61" s="41">
        <v>100000</v>
      </c>
      <c r="G61" s="41">
        <v>0</v>
      </c>
      <c r="H61" s="8">
        <f>F61+G61</f>
        <v>100000</v>
      </c>
      <c r="I61" s="8">
        <f>C61+F61</f>
        <v>100000</v>
      </c>
      <c r="J61" s="8">
        <f>D61+G61</f>
        <v>0</v>
      </c>
      <c r="K61" s="8">
        <f>E61+H61</f>
        <v>100000</v>
      </c>
      <c r="L61" s="42"/>
    </row>
    <row r="62" spans="1:12" s="38" customFormat="1" ht="13.5" customHeight="1">
      <c r="A62" s="61"/>
      <c r="B62" s="64" t="s">
        <v>85</v>
      </c>
      <c r="C62" s="48"/>
      <c r="D62" s="63"/>
      <c r="E62" s="9"/>
      <c r="F62" s="46"/>
      <c r="G62" s="45"/>
      <c r="H62" s="10"/>
      <c r="I62" s="10"/>
      <c r="J62" s="18" t="s">
        <v>36</v>
      </c>
      <c r="K62" s="9">
        <v>100000</v>
      </c>
      <c r="L62" s="48"/>
    </row>
    <row r="63" spans="1:12" ht="24" customHeight="1">
      <c r="A63" s="3"/>
      <c r="B63" s="4" t="s">
        <v>81</v>
      </c>
      <c r="C63" s="5">
        <v>553550</v>
      </c>
      <c r="D63" s="5">
        <v>0</v>
      </c>
      <c r="E63" s="6">
        <f>C63+D63</f>
        <v>553550</v>
      </c>
      <c r="F63" s="6">
        <f>F64</f>
        <v>6000</v>
      </c>
      <c r="G63" s="6">
        <v>0</v>
      </c>
      <c r="H63" s="6">
        <f>F63+G63</f>
        <v>6000</v>
      </c>
      <c r="I63" s="6">
        <f aca="true" t="shared" si="7" ref="I63:K64">C63+F63</f>
        <v>559550</v>
      </c>
      <c r="J63" s="6">
        <f t="shared" si="7"/>
        <v>0</v>
      </c>
      <c r="K63" s="6">
        <f t="shared" si="7"/>
        <v>559550</v>
      </c>
      <c r="L63" s="24"/>
    </row>
    <row r="64" spans="1:256" s="33" customFormat="1" ht="13.5" customHeight="1">
      <c r="A64" s="3" t="s">
        <v>83</v>
      </c>
      <c r="B64" s="3" t="s">
        <v>82</v>
      </c>
      <c r="C64" s="5">
        <v>88500</v>
      </c>
      <c r="D64" s="5">
        <v>0</v>
      </c>
      <c r="E64" s="6">
        <f>C64+D64</f>
        <v>88500</v>
      </c>
      <c r="F64" s="5">
        <f>F66</f>
        <v>6000</v>
      </c>
      <c r="G64" s="5">
        <v>0</v>
      </c>
      <c r="H64" s="6">
        <f>F64+G64</f>
        <v>6000</v>
      </c>
      <c r="I64" s="6">
        <f t="shared" si="7"/>
        <v>94500</v>
      </c>
      <c r="J64" s="6">
        <f t="shared" si="7"/>
        <v>0</v>
      </c>
      <c r="K64" s="6">
        <f t="shared" si="7"/>
        <v>94500</v>
      </c>
      <c r="L64" s="24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s="38" customFormat="1" ht="13.5" customHeight="1">
      <c r="A65" s="36"/>
      <c r="B65" s="36" t="s">
        <v>12</v>
      </c>
      <c r="C65" s="37"/>
      <c r="D65" s="37"/>
      <c r="E65" s="7"/>
      <c r="F65" s="37"/>
      <c r="G65" s="37"/>
      <c r="H65" s="7"/>
      <c r="I65" s="7"/>
      <c r="J65" s="7"/>
      <c r="K65" s="7"/>
      <c r="L65" s="24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12" s="33" customFormat="1" ht="15.75" customHeight="1">
      <c r="A66" s="52"/>
      <c r="B66" s="60" t="s">
        <v>59</v>
      </c>
      <c r="C66" s="42">
        <v>0</v>
      </c>
      <c r="D66" s="42">
        <v>0</v>
      </c>
      <c r="E66" s="8">
        <f>C66+D66</f>
        <v>0</v>
      </c>
      <c r="F66" s="41">
        <v>6000</v>
      </c>
      <c r="G66" s="41">
        <v>0</v>
      </c>
      <c r="H66" s="8">
        <f>F66+G66</f>
        <v>6000</v>
      </c>
      <c r="I66" s="8">
        <f>C66+F66</f>
        <v>6000</v>
      </c>
      <c r="J66" s="8">
        <f>D66+G66</f>
        <v>0</v>
      </c>
      <c r="K66" s="8">
        <f>E66+H66</f>
        <v>6000</v>
      </c>
      <c r="L66" s="42"/>
    </row>
    <row r="67" spans="1:12" s="51" customFormat="1" ht="15.75" customHeight="1">
      <c r="A67" s="67" t="s">
        <v>35</v>
      </c>
      <c r="B67" s="89"/>
      <c r="C67" s="56"/>
      <c r="D67" s="90"/>
      <c r="E67" s="12"/>
      <c r="F67" s="57"/>
      <c r="G67" s="59"/>
      <c r="H67" s="13"/>
      <c r="I67" s="13"/>
      <c r="J67" s="16" t="s">
        <v>36</v>
      </c>
      <c r="K67" s="12">
        <v>6000</v>
      </c>
      <c r="L67" s="56"/>
    </row>
    <row r="68" spans="1:12" ht="24" customHeight="1">
      <c r="A68" s="36"/>
      <c r="B68" s="88" t="s">
        <v>98</v>
      </c>
      <c r="C68" s="37">
        <v>75300</v>
      </c>
      <c r="D68" s="37">
        <v>0</v>
      </c>
      <c r="E68" s="7">
        <f>C68+D68</f>
        <v>75300</v>
      </c>
      <c r="F68" s="7">
        <f>F69</f>
        <v>0</v>
      </c>
      <c r="G68" s="7">
        <v>8078</v>
      </c>
      <c r="H68" s="7">
        <f>F68+G68</f>
        <v>8078</v>
      </c>
      <c r="I68" s="7">
        <f aca="true" t="shared" si="8" ref="I68:K69">C68+F68</f>
        <v>75300</v>
      </c>
      <c r="J68" s="7">
        <f t="shared" si="8"/>
        <v>8078</v>
      </c>
      <c r="K68" s="7">
        <f t="shared" si="8"/>
        <v>83378</v>
      </c>
      <c r="L68" s="71"/>
    </row>
    <row r="69" spans="1:256" s="74" customFormat="1" ht="13.5" customHeight="1">
      <c r="A69" s="72" t="s">
        <v>100</v>
      </c>
      <c r="B69" s="72" t="s">
        <v>99</v>
      </c>
      <c r="C69" s="73">
        <v>0</v>
      </c>
      <c r="D69" s="73">
        <v>0</v>
      </c>
      <c r="E69" s="6">
        <f>C69+D69</f>
        <v>0</v>
      </c>
      <c r="F69" s="73">
        <f>F71</f>
        <v>0</v>
      </c>
      <c r="G69" s="73">
        <v>8078</v>
      </c>
      <c r="H69" s="6">
        <f>F69+G69</f>
        <v>8078</v>
      </c>
      <c r="I69" s="6">
        <f t="shared" si="8"/>
        <v>0</v>
      </c>
      <c r="J69" s="6">
        <f t="shared" si="8"/>
        <v>8078</v>
      </c>
      <c r="K69" s="6">
        <f t="shared" si="8"/>
        <v>8078</v>
      </c>
      <c r="L69" s="71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77" customFormat="1" ht="13.5" customHeight="1">
      <c r="A70" s="75"/>
      <c r="B70" s="75" t="s">
        <v>101</v>
      </c>
      <c r="C70" s="76"/>
      <c r="D70" s="76"/>
      <c r="E70" s="7"/>
      <c r="F70" s="76"/>
      <c r="G70" s="76"/>
      <c r="H70" s="7"/>
      <c r="I70" s="7"/>
      <c r="J70" s="7"/>
      <c r="K70" s="7"/>
      <c r="L70" s="71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12" s="74" customFormat="1" ht="13.5" customHeight="1">
      <c r="A71" s="78"/>
      <c r="B71" s="79" t="s">
        <v>102</v>
      </c>
      <c r="C71" s="80">
        <v>0</v>
      </c>
      <c r="D71" s="80">
        <v>0</v>
      </c>
      <c r="E71" s="8">
        <f>C71+D71</f>
        <v>0</v>
      </c>
      <c r="F71" s="81">
        <v>0</v>
      </c>
      <c r="G71" s="81">
        <v>8078</v>
      </c>
      <c r="H71" s="8">
        <f>F71+G71</f>
        <v>8078</v>
      </c>
      <c r="I71" s="8">
        <f>C71+F71</f>
        <v>0</v>
      </c>
      <c r="J71" s="8">
        <f>D71+G71</f>
        <v>8078</v>
      </c>
      <c r="K71" s="8">
        <f>E71+H71</f>
        <v>8078</v>
      </c>
      <c r="L71" s="80"/>
    </row>
    <row r="72" spans="1:12" s="77" customFormat="1" ht="13.5" customHeight="1">
      <c r="A72" s="82" t="s">
        <v>35</v>
      </c>
      <c r="B72" s="83" t="s">
        <v>103</v>
      </c>
      <c r="C72" s="84"/>
      <c r="D72" s="85"/>
      <c r="E72" s="9"/>
      <c r="F72" s="86"/>
      <c r="G72" s="87"/>
      <c r="H72" s="10"/>
      <c r="I72" s="10"/>
      <c r="J72" s="15"/>
      <c r="K72" s="9"/>
      <c r="L72" s="84"/>
    </row>
    <row r="73" spans="1:12" ht="26.25" customHeight="1">
      <c r="A73" s="3"/>
      <c r="B73" s="4" t="s">
        <v>86</v>
      </c>
      <c r="C73" s="5">
        <v>7000</v>
      </c>
      <c r="D73" s="5">
        <v>0</v>
      </c>
      <c r="E73" s="6">
        <f>C73+D73</f>
        <v>7000</v>
      </c>
      <c r="F73" s="6">
        <f>F74</f>
        <v>-2293</v>
      </c>
      <c r="G73" s="6">
        <v>0</v>
      </c>
      <c r="H73" s="6">
        <f>F73+G73</f>
        <v>-2293</v>
      </c>
      <c r="I73" s="6">
        <f aca="true" t="shared" si="9" ref="I73:K74">C73+F73</f>
        <v>4707</v>
      </c>
      <c r="J73" s="6">
        <f t="shared" si="9"/>
        <v>0</v>
      </c>
      <c r="K73" s="6">
        <f t="shared" si="9"/>
        <v>4707</v>
      </c>
      <c r="L73" s="24"/>
    </row>
    <row r="74" spans="1:256" s="33" customFormat="1" ht="13.5" customHeight="1">
      <c r="A74" s="3" t="s">
        <v>87</v>
      </c>
      <c r="B74" s="3" t="s">
        <v>88</v>
      </c>
      <c r="C74" s="5">
        <v>7000</v>
      </c>
      <c r="D74" s="5">
        <v>0</v>
      </c>
      <c r="E74" s="6">
        <f>C74+D74</f>
        <v>7000</v>
      </c>
      <c r="F74" s="5">
        <f>F76</f>
        <v>-2293</v>
      </c>
      <c r="G74" s="5">
        <v>0</v>
      </c>
      <c r="H74" s="6">
        <f>F74+G74</f>
        <v>-2293</v>
      </c>
      <c r="I74" s="6">
        <f t="shared" si="9"/>
        <v>4707</v>
      </c>
      <c r="J74" s="6">
        <f t="shared" si="9"/>
        <v>0</v>
      </c>
      <c r="K74" s="6">
        <f t="shared" si="9"/>
        <v>4707</v>
      </c>
      <c r="L74" s="24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s="38" customFormat="1" ht="13.5" customHeight="1">
      <c r="A75" s="36"/>
      <c r="B75" s="36" t="s">
        <v>26</v>
      </c>
      <c r="C75" s="37"/>
      <c r="D75" s="37"/>
      <c r="E75" s="7"/>
      <c r="F75" s="37"/>
      <c r="G75" s="37"/>
      <c r="H75" s="7"/>
      <c r="I75" s="7"/>
      <c r="J75" s="7"/>
      <c r="K75" s="7"/>
      <c r="L75" s="24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12" s="33" customFormat="1" ht="13.5" customHeight="1">
      <c r="A76" s="52" t="s">
        <v>35</v>
      </c>
      <c r="B76" s="60" t="s">
        <v>57</v>
      </c>
      <c r="C76" s="42">
        <v>7000</v>
      </c>
      <c r="D76" s="42">
        <v>0</v>
      </c>
      <c r="E76" s="8">
        <f>C76+D76</f>
        <v>7000</v>
      </c>
      <c r="F76" s="41">
        <v>-2293</v>
      </c>
      <c r="G76" s="41">
        <v>0</v>
      </c>
      <c r="H76" s="8">
        <f>F76+G76</f>
        <v>-2293</v>
      </c>
      <c r="I76" s="8">
        <f>C76+F76</f>
        <v>4707</v>
      </c>
      <c r="J76" s="8">
        <f>D76+G76</f>
        <v>0</v>
      </c>
      <c r="K76" s="8">
        <f>E76+H76</f>
        <v>4707</v>
      </c>
      <c r="L76" s="42"/>
    </row>
    <row r="77" spans="1:12" s="38" customFormat="1" ht="13.5" customHeight="1">
      <c r="A77" s="61"/>
      <c r="B77" s="62"/>
      <c r="C77" s="48"/>
      <c r="D77" s="46" t="s">
        <v>36</v>
      </c>
      <c r="E77" s="9">
        <v>7000</v>
      </c>
      <c r="F77" s="47"/>
      <c r="G77" s="45"/>
      <c r="H77" s="10"/>
      <c r="I77" s="10"/>
      <c r="J77" s="15" t="s">
        <v>36</v>
      </c>
      <c r="K77" s="9">
        <v>4707</v>
      </c>
      <c r="L77" s="48"/>
    </row>
    <row r="78" spans="1:11" ht="30.75" customHeight="1">
      <c r="A78" s="93" t="s">
        <v>60</v>
      </c>
      <c r="B78" s="93"/>
      <c r="C78" s="19">
        <f>SUM(C79:C87)</f>
        <v>3835532</v>
      </c>
      <c r="D78" s="19">
        <f>SUM(D79:D87)</f>
        <v>937534</v>
      </c>
      <c r="E78" s="1">
        <f aca="true" t="shared" si="10" ref="E78:E88">C78+D78</f>
        <v>4773066</v>
      </c>
      <c r="F78" s="19">
        <f>SUM(F79:F87)</f>
        <v>806398</v>
      </c>
      <c r="G78" s="19">
        <f>SUM(G79:G87)</f>
        <v>-642398</v>
      </c>
      <c r="H78" s="1">
        <f aca="true" t="shared" si="11" ref="H78:H88">F78+G78</f>
        <v>164000</v>
      </c>
      <c r="I78" s="1">
        <f aca="true" t="shared" si="12" ref="I78:K88">C78+F78</f>
        <v>4641930</v>
      </c>
      <c r="J78" s="1">
        <f t="shared" si="12"/>
        <v>295136</v>
      </c>
      <c r="K78" s="1">
        <f t="shared" si="12"/>
        <v>4937066</v>
      </c>
    </row>
    <row r="79" spans="1:11" ht="12.75">
      <c r="A79" s="25">
        <v>60015</v>
      </c>
      <c r="B79" s="26" t="s">
        <v>13</v>
      </c>
      <c r="C79" s="27">
        <v>2692000</v>
      </c>
      <c r="D79" s="27">
        <v>771398</v>
      </c>
      <c r="E79" s="2">
        <f t="shared" si="10"/>
        <v>3463398</v>
      </c>
      <c r="F79" s="27">
        <f>F89</f>
        <v>771398</v>
      </c>
      <c r="G79" s="27">
        <f>G89</f>
        <v>-771398</v>
      </c>
      <c r="H79" s="2">
        <f t="shared" si="11"/>
        <v>0</v>
      </c>
      <c r="I79" s="2">
        <f t="shared" si="12"/>
        <v>3463398</v>
      </c>
      <c r="J79" s="2">
        <f t="shared" si="12"/>
        <v>0</v>
      </c>
      <c r="K79" s="2">
        <f t="shared" si="12"/>
        <v>3463398</v>
      </c>
    </row>
    <row r="80" spans="1:11" ht="12.75">
      <c r="A80" s="25">
        <v>71015</v>
      </c>
      <c r="B80" s="26" t="s">
        <v>61</v>
      </c>
      <c r="C80" s="27">
        <v>0</v>
      </c>
      <c r="D80" s="27">
        <v>27000</v>
      </c>
      <c r="E80" s="2">
        <f t="shared" si="10"/>
        <v>27000</v>
      </c>
      <c r="F80" s="27">
        <v>0</v>
      </c>
      <c r="G80" s="27">
        <v>0</v>
      </c>
      <c r="H80" s="2">
        <f t="shared" si="11"/>
        <v>0</v>
      </c>
      <c r="I80" s="2">
        <f t="shared" si="12"/>
        <v>0</v>
      </c>
      <c r="J80" s="2">
        <f t="shared" si="12"/>
        <v>27000</v>
      </c>
      <c r="K80" s="2">
        <f t="shared" si="12"/>
        <v>27000</v>
      </c>
    </row>
    <row r="81" spans="1:11" ht="12.75">
      <c r="A81" s="25">
        <v>75405</v>
      </c>
      <c r="B81" s="26" t="s">
        <v>62</v>
      </c>
      <c r="C81" s="27">
        <v>25000</v>
      </c>
      <c r="D81" s="27">
        <v>0</v>
      </c>
      <c r="E81" s="2">
        <f t="shared" si="10"/>
        <v>25000</v>
      </c>
      <c r="F81" s="27">
        <v>0</v>
      </c>
      <c r="G81" s="27">
        <v>0</v>
      </c>
      <c r="H81" s="2">
        <f t="shared" si="11"/>
        <v>0</v>
      </c>
      <c r="I81" s="2">
        <f t="shared" si="12"/>
        <v>25000</v>
      </c>
      <c r="J81" s="2">
        <f t="shared" si="12"/>
        <v>0</v>
      </c>
      <c r="K81" s="2">
        <f t="shared" si="12"/>
        <v>25000</v>
      </c>
    </row>
    <row r="82" spans="1:11" ht="12.75">
      <c r="A82" s="25">
        <v>75411</v>
      </c>
      <c r="B82" s="26" t="s">
        <v>63</v>
      </c>
      <c r="C82" s="27">
        <v>0</v>
      </c>
      <c r="D82" s="27">
        <v>50000</v>
      </c>
      <c r="E82" s="2">
        <f>C82+D82</f>
        <v>50000</v>
      </c>
      <c r="F82" s="27">
        <v>0</v>
      </c>
      <c r="G82" s="27">
        <f>G107</f>
        <v>129000</v>
      </c>
      <c r="H82" s="2">
        <f>F82+G82</f>
        <v>129000</v>
      </c>
      <c r="I82" s="2">
        <f>C82+F82</f>
        <v>0</v>
      </c>
      <c r="J82" s="2">
        <f>D82+G82</f>
        <v>179000</v>
      </c>
      <c r="K82" s="2">
        <f>E82+H82</f>
        <v>179000</v>
      </c>
    </row>
    <row r="83" spans="1:11" ht="12.75">
      <c r="A83" s="25">
        <v>80130</v>
      </c>
      <c r="B83" s="26" t="s">
        <v>64</v>
      </c>
      <c r="C83" s="27">
        <v>502668</v>
      </c>
      <c r="D83" s="27">
        <v>0</v>
      </c>
      <c r="E83" s="2">
        <f t="shared" si="10"/>
        <v>502668</v>
      </c>
      <c r="F83" s="27">
        <f>F97</f>
        <v>10000</v>
      </c>
      <c r="G83" s="27">
        <v>0</v>
      </c>
      <c r="H83" s="2">
        <f t="shared" si="11"/>
        <v>10000</v>
      </c>
      <c r="I83" s="2">
        <f t="shared" si="12"/>
        <v>512668</v>
      </c>
      <c r="J83" s="2">
        <f t="shared" si="12"/>
        <v>0</v>
      </c>
      <c r="K83" s="2">
        <f t="shared" si="12"/>
        <v>512668</v>
      </c>
    </row>
    <row r="84" spans="1:11" ht="12.75">
      <c r="A84" s="25">
        <v>85111</v>
      </c>
      <c r="B84" s="26" t="s">
        <v>65</v>
      </c>
      <c r="C84" s="27">
        <v>340000</v>
      </c>
      <c r="D84" s="27">
        <v>0</v>
      </c>
      <c r="E84" s="2">
        <f>C84+D84</f>
        <v>340000</v>
      </c>
      <c r="F84" s="27">
        <v>0</v>
      </c>
      <c r="G84" s="27">
        <v>0</v>
      </c>
      <c r="H84" s="2">
        <f>F84+G84</f>
        <v>0</v>
      </c>
      <c r="I84" s="2">
        <f>C84+F84</f>
        <v>340000</v>
      </c>
      <c r="J84" s="2">
        <f>D84+G84</f>
        <v>0</v>
      </c>
      <c r="K84" s="2">
        <f>E84+H84</f>
        <v>340000</v>
      </c>
    </row>
    <row r="85" spans="1:11" ht="12.75">
      <c r="A85" s="25">
        <v>85201</v>
      </c>
      <c r="B85" s="26" t="s">
        <v>66</v>
      </c>
      <c r="C85" s="27">
        <v>110864</v>
      </c>
      <c r="D85" s="27">
        <v>89136</v>
      </c>
      <c r="E85" s="2">
        <f t="shared" si="10"/>
        <v>200000</v>
      </c>
      <c r="F85" s="27">
        <f>F102</f>
        <v>25000</v>
      </c>
      <c r="G85" s="27">
        <f>G102</f>
        <v>0</v>
      </c>
      <c r="H85" s="2">
        <f t="shared" si="11"/>
        <v>25000</v>
      </c>
      <c r="I85" s="2">
        <f t="shared" si="12"/>
        <v>135864</v>
      </c>
      <c r="J85" s="2">
        <f t="shared" si="12"/>
        <v>89136</v>
      </c>
      <c r="K85" s="2">
        <f t="shared" si="12"/>
        <v>225000</v>
      </c>
    </row>
    <row r="86" spans="1:11" ht="12.75">
      <c r="A86" s="25">
        <v>85202</v>
      </c>
      <c r="B86" s="26" t="s">
        <v>24</v>
      </c>
      <c r="C86" s="27">
        <v>145000</v>
      </c>
      <c r="D86" s="27">
        <v>0</v>
      </c>
      <c r="E86" s="2">
        <f>C86+D86</f>
        <v>145000</v>
      </c>
      <c r="F86" s="27">
        <v>0</v>
      </c>
      <c r="G86" s="27">
        <v>0</v>
      </c>
      <c r="H86" s="2">
        <f>F86+G86</f>
        <v>0</v>
      </c>
      <c r="I86" s="2">
        <f>C86+F86</f>
        <v>145000</v>
      </c>
      <c r="J86" s="2">
        <f>D86+G86</f>
        <v>0</v>
      </c>
      <c r="K86" s="2">
        <f>E86+H86</f>
        <v>145000</v>
      </c>
    </row>
    <row r="87" spans="1:11" ht="12.75">
      <c r="A87" s="25">
        <v>85410</v>
      </c>
      <c r="B87" s="26" t="s">
        <v>67</v>
      </c>
      <c r="C87" s="27">
        <v>20000</v>
      </c>
      <c r="D87" s="27">
        <v>0</v>
      </c>
      <c r="E87" s="2">
        <f t="shared" si="10"/>
        <v>20000</v>
      </c>
      <c r="F87" s="27">
        <v>0</v>
      </c>
      <c r="G87" s="27">
        <v>0</v>
      </c>
      <c r="H87" s="2">
        <f t="shared" si="11"/>
        <v>0</v>
      </c>
      <c r="I87" s="2">
        <f t="shared" si="12"/>
        <v>20000</v>
      </c>
      <c r="J87" s="2">
        <f t="shared" si="12"/>
        <v>0</v>
      </c>
      <c r="K87" s="2">
        <f t="shared" si="12"/>
        <v>20000</v>
      </c>
    </row>
    <row r="88" spans="1:12" ht="27" customHeight="1">
      <c r="A88" s="3"/>
      <c r="B88" s="4" t="s">
        <v>68</v>
      </c>
      <c r="C88" s="5">
        <v>2753532</v>
      </c>
      <c r="D88" s="5">
        <v>860534</v>
      </c>
      <c r="E88" s="6">
        <f t="shared" si="10"/>
        <v>3614066</v>
      </c>
      <c r="F88" s="6">
        <f>F89+F97+F102</f>
        <v>806398</v>
      </c>
      <c r="G88" s="6">
        <f>G89+G97+G102</f>
        <v>-771398</v>
      </c>
      <c r="H88" s="6">
        <f t="shared" si="11"/>
        <v>35000</v>
      </c>
      <c r="I88" s="6">
        <f t="shared" si="12"/>
        <v>3559930</v>
      </c>
      <c r="J88" s="6">
        <f t="shared" si="12"/>
        <v>89136</v>
      </c>
      <c r="K88" s="6">
        <f t="shared" si="12"/>
        <v>3649066</v>
      </c>
      <c r="L88" s="24"/>
    </row>
    <row r="89" spans="1:256" s="33" customFormat="1" ht="13.5" customHeight="1">
      <c r="A89" s="3" t="s">
        <v>69</v>
      </c>
      <c r="B89" s="3" t="s">
        <v>70</v>
      </c>
      <c r="C89" s="5">
        <v>2120000</v>
      </c>
      <c r="D89" s="5">
        <v>771398</v>
      </c>
      <c r="E89" s="6">
        <f>C89+D89</f>
        <v>2891398</v>
      </c>
      <c r="F89" s="5">
        <f>F96</f>
        <v>771398</v>
      </c>
      <c r="G89" s="5">
        <f>G96</f>
        <v>-771398</v>
      </c>
      <c r="H89" s="6">
        <f>F89+G89</f>
        <v>0</v>
      </c>
      <c r="I89" s="6">
        <f>C89+F89</f>
        <v>2891398</v>
      </c>
      <c r="J89" s="6">
        <f>D89+G89</f>
        <v>0</v>
      </c>
      <c r="K89" s="6">
        <f>E89+H89</f>
        <v>2891398</v>
      </c>
      <c r="L89" s="24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s="38" customFormat="1" ht="13.5" customHeight="1">
      <c r="A90" s="36"/>
      <c r="B90" s="36" t="s">
        <v>71</v>
      </c>
      <c r="C90" s="37"/>
      <c r="D90" s="37"/>
      <c r="E90" s="7"/>
      <c r="F90" s="37"/>
      <c r="G90" s="37"/>
      <c r="H90" s="7"/>
      <c r="I90" s="7"/>
      <c r="J90" s="7"/>
      <c r="K90" s="7"/>
      <c r="L90" s="24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1:12" s="33" customFormat="1" ht="13.5" customHeight="1">
      <c r="A91" s="52" t="s">
        <v>40</v>
      </c>
      <c r="B91" s="60" t="s">
        <v>73</v>
      </c>
      <c r="C91" s="42">
        <v>0</v>
      </c>
      <c r="D91" s="42">
        <v>771398</v>
      </c>
      <c r="E91" s="8">
        <f>C91+D91</f>
        <v>771398</v>
      </c>
      <c r="F91" s="41">
        <v>0</v>
      </c>
      <c r="G91" s="41">
        <v>-771398</v>
      </c>
      <c r="H91" s="8">
        <f>F91+G91</f>
        <v>-771398</v>
      </c>
      <c r="I91" s="8">
        <f>C91+F91</f>
        <v>0</v>
      </c>
      <c r="J91" s="8">
        <f>D91+G91</f>
        <v>0</v>
      </c>
      <c r="K91" s="8">
        <f>E91+H91</f>
        <v>0</v>
      </c>
      <c r="L91" s="42"/>
    </row>
    <row r="92" spans="1:12" s="38" customFormat="1" ht="13.5" customHeight="1">
      <c r="A92" s="61" t="s">
        <v>72</v>
      </c>
      <c r="B92" s="62"/>
      <c r="C92" s="42">
        <v>450000</v>
      </c>
      <c r="D92" s="65"/>
      <c r="E92" s="11">
        <f>SUM(C92:D92)</f>
        <v>450000</v>
      </c>
      <c r="F92" s="41">
        <v>771398</v>
      </c>
      <c r="G92" s="41">
        <v>0</v>
      </c>
      <c r="H92" s="8">
        <f>SUM(F92:G92)</f>
        <v>771398</v>
      </c>
      <c r="I92" s="8">
        <f>C92+F92</f>
        <v>1221398</v>
      </c>
      <c r="J92" s="20" t="s">
        <v>36</v>
      </c>
      <c r="K92" s="8">
        <f>SUM(I92:J92)</f>
        <v>1221398</v>
      </c>
      <c r="L92" s="48"/>
    </row>
    <row r="93" spans="1:12" s="38" customFormat="1" ht="13.5" customHeight="1">
      <c r="A93" s="61"/>
      <c r="B93" s="62"/>
      <c r="C93" s="48">
        <v>0</v>
      </c>
      <c r="D93" s="46" t="s">
        <v>36</v>
      </c>
      <c r="E93" s="9">
        <v>300000</v>
      </c>
      <c r="F93" s="47">
        <v>0</v>
      </c>
      <c r="G93" s="45">
        <v>0</v>
      </c>
      <c r="H93" s="10"/>
      <c r="I93" s="10"/>
      <c r="J93" s="18" t="s">
        <v>36</v>
      </c>
      <c r="K93" s="9">
        <f>E93+F93</f>
        <v>300000</v>
      </c>
      <c r="L93" s="48"/>
    </row>
    <row r="94" spans="1:12" s="38" customFormat="1" ht="13.5" customHeight="1">
      <c r="A94" s="61"/>
      <c r="B94" s="62"/>
      <c r="C94" s="48"/>
      <c r="D94" s="46" t="s">
        <v>42</v>
      </c>
      <c r="E94" s="9">
        <v>150000</v>
      </c>
      <c r="F94" s="47">
        <v>0</v>
      </c>
      <c r="G94" s="45"/>
      <c r="H94" s="10"/>
      <c r="I94" s="10"/>
      <c r="J94" s="18" t="s">
        <v>42</v>
      </c>
      <c r="K94" s="9">
        <f>E94+F94</f>
        <v>150000</v>
      </c>
      <c r="L94" s="48"/>
    </row>
    <row r="95" spans="1:12" s="38" customFormat="1" ht="13.5" customHeight="1">
      <c r="A95" s="61"/>
      <c r="B95" s="62"/>
      <c r="C95" s="56"/>
      <c r="D95" s="57" t="s">
        <v>39</v>
      </c>
      <c r="E95" s="12"/>
      <c r="F95" s="58">
        <v>771398</v>
      </c>
      <c r="G95" s="59"/>
      <c r="H95" s="13"/>
      <c r="I95" s="13"/>
      <c r="J95" s="17" t="s">
        <v>39</v>
      </c>
      <c r="K95" s="12">
        <v>771398</v>
      </c>
      <c r="L95" s="48"/>
    </row>
    <row r="96" spans="2:11" s="51" customFormat="1" ht="12.75">
      <c r="B96" s="66" t="s">
        <v>9</v>
      </c>
      <c r="C96" s="30">
        <v>450000</v>
      </c>
      <c r="D96" s="30">
        <v>771398</v>
      </c>
      <c r="E96" s="30">
        <f>SUM(C96:D96)</f>
        <v>1221398</v>
      </c>
      <c r="F96" s="30">
        <v>771398</v>
      </c>
      <c r="G96" s="30">
        <v>-771398</v>
      </c>
      <c r="H96" s="30">
        <f>SUM(F96:G96)</f>
        <v>0</v>
      </c>
      <c r="I96" s="30">
        <v>1221398</v>
      </c>
      <c r="J96" s="29"/>
      <c r="K96" s="30">
        <f>E96+H96</f>
        <v>1221398</v>
      </c>
    </row>
    <row r="97" spans="1:12" s="33" customFormat="1" ht="15" customHeight="1">
      <c r="A97" s="3" t="s">
        <v>74</v>
      </c>
      <c r="B97" s="3" t="s">
        <v>44</v>
      </c>
      <c r="C97" s="5">
        <v>502668</v>
      </c>
      <c r="D97" s="5">
        <v>0</v>
      </c>
      <c r="E97" s="6">
        <f>C97+D97</f>
        <v>502668</v>
      </c>
      <c r="F97" s="5">
        <f>F99</f>
        <v>10000</v>
      </c>
      <c r="G97" s="5">
        <v>0</v>
      </c>
      <c r="H97" s="6">
        <f>F97+G97</f>
        <v>10000</v>
      </c>
      <c r="I97" s="6">
        <f>C97+F97</f>
        <v>512668</v>
      </c>
      <c r="J97" s="6">
        <f>D97+G97</f>
        <v>0</v>
      </c>
      <c r="K97" s="6">
        <f>E97+H97</f>
        <v>512668</v>
      </c>
      <c r="L97" s="42"/>
    </row>
    <row r="98" spans="1:12" s="51" customFormat="1" ht="15" customHeight="1">
      <c r="A98" s="49"/>
      <c r="B98" s="49" t="s">
        <v>64</v>
      </c>
      <c r="C98" s="50"/>
      <c r="D98" s="50"/>
      <c r="E98" s="14"/>
      <c r="F98" s="50"/>
      <c r="G98" s="50"/>
      <c r="H98" s="14"/>
      <c r="I98" s="14"/>
      <c r="J98" s="14"/>
      <c r="K98" s="14"/>
      <c r="L98" s="56"/>
    </row>
    <row r="99" spans="1:12" s="33" customFormat="1" ht="13.5" customHeight="1">
      <c r="A99" s="52" t="s">
        <v>38</v>
      </c>
      <c r="B99" s="60" t="s">
        <v>75</v>
      </c>
      <c r="C99" s="42">
        <v>502668</v>
      </c>
      <c r="D99" s="42">
        <v>0</v>
      </c>
      <c r="E99" s="8">
        <f>C99+D99</f>
        <v>502668</v>
      </c>
      <c r="F99" s="41">
        <v>10000</v>
      </c>
      <c r="G99" s="41">
        <v>0</v>
      </c>
      <c r="H99" s="8">
        <f>F99+G99</f>
        <v>10000</v>
      </c>
      <c r="I99" s="8">
        <f>C99+F99</f>
        <v>512668</v>
      </c>
      <c r="J99" s="8">
        <f>D99+G99</f>
        <v>0</v>
      </c>
      <c r="K99" s="8">
        <f>K100+K101</f>
        <v>512668</v>
      </c>
      <c r="L99" s="42"/>
    </row>
    <row r="100" spans="1:12" s="38" customFormat="1" ht="13.5" customHeight="1">
      <c r="A100" s="61"/>
      <c r="B100" s="62" t="s">
        <v>76</v>
      </c>
      <c r="C100" s="48"/>
      <c r="D100" s="46" t="s">
        <v>36</v>
      </c>
      <c r="E100" s="9">
        <v>242668</v>
      </c>
      <c r="F100" s="47">
        <v>10000</v>
      </c>
      <c r="G100" s="45"/>
      <c r="H100" s="10"/>
      <c r="I100" s="10"/>
      <c r="J100" s="15" t="s">
        <v>36</v>
      </c>
      <c r="K100" s="9">
        <f>SUM(E100:F100)</f>
        <v>252668</v>
      </c>
      <c r="L100" s="48"/>
    </row>
    <row r="101" spans="1:256" s="51" customFormat="1" ht="13.5" customHeight="1">
      <c r="A101" s="67"/>
      <c r="B101" s="68" t="s">
        <v>77</v>
      </c>
      <c r="C101" s="56"/>
      <c r="D101" s="57" t="s">
        <v>39</v>
      </c>
      <c r="E101" s="12">
        <v>260000</v>
      </c>
      <c r="F101" s="58">
        <v>0</v>
      </c>
      <c r="G101" s="59"/>
      <c r="H101" s="13"/>
      <c r="I101" s="13"/>
      <c r="J101" s="16" t="s">
        <v>39</v>
      </c>
      <c r="K101" s="12">
        <f>SUM(E101:F101)</f>
        <v>260000</v>
      </c>
      <c r="L101" s="31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  <c r="HO101" s="32"/>
      <c r="HP101" s="32"/>
      <c r="HQ101" s="32"/>
      <c r="HR101" s="32"/>
      <c r="HS101" s="32"/>
      <c r="HT101" s="32"/>
      <c r="HU101" s="32"/>
      <c r="HV101" s="32"/>
      <c r="HW101" s="32"/>
      <c r="HX101" s="32"/>
      <c r="HY101" s="32"/>
      <c r="HZ101" s="32"/>
      <c r="IA101" s="32"/>
      <c r="IB101" s="32"/>
      <c r="IC101" s="32"/>
      <c r="ID101" s="32"/>
      <c r="IE101" s="32"/>
      <c r="IF101" s="32"/>
      <c r="IG101" s="32"/>
      <c r="IH101" s="32"/>
      <c r="II101" s="32"/>
      <c r="IJ101" s="32"/>
      <c r="IK101" s="32"/>
      <c r="IL101" s="32"/>
      <c r="IM101" s="32"/>
      <c r="IN101" s="32"/>
      <c r="IO101" s="32"/>
      <c r="IP101" s="32"/>
      <c r="IQ101" s="32"/>
      <c r="IR101" s="32"/>
      <c r="IS101" s="32"/>
      <c r="IT101" s="32"/>
      <c r="IU101" s="32"/>
      <c r="IV101" s="32"/>
    </row>
    <row r="102" spans="1:256" s="38" customFormat="1" ht="13.5" customHeight="1">
      <c r="A102" s="36" t="s">
        <v>78</v>
      </c>
      <c r="B102" s="36" t="s">
        <v>58</v>
      </c>
      <c r="C102" s="37">
        <v>110864</v>
      </c>
      <c r="D102" s="37">
        <v>89136</v>
      </c>
      <c r="E102" s="7">
        <f>C102+D102</f>
        <v>200000</v>
      </c>
      <c r="F102" s="37">
        <f>F104</f>
        <v>25000</v>
      </c>
      <c r="G102" s="37">
        <f>G104</f>
        <v>0</v>
      </c>
      <c r="H102" s="7">
        <f>F102+G102</f>
        <v>25000</v>
      </c>
      <c r="I102" s="7">
        <f>C102+F102</f>
        <v>135864</v>
      </c>
      <c r="J102" s="7">
        <f>D102+G102</f>
        <v>89136</v>
      </c>
      <c r="K102" s="7">
        <f>E102+H102</f>
        <v>225000</v>
      </c>
      <c r="L102" s="24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  <c r="IV102" s="21"/>
    </row>
    <row r="103" spans="1:256" s="38" customFormat="1" ht="13.5" customHeight="1">
      <c r="A103" s="36"/>
      <c r="B103" s="36" t="s">
        <v>66</v>
      </c>
      <c r="C103" s="37"/>
      <c r="D103" s="37"/>
      <c r="E103" s="7"/>
      <c r="F103" s="37"/>
      <c r="G103" s="37"/>
      <c r="H103" s="7"/>
      <c r="I103" s="7"/>
      <c r="J103" s="7"/>
      <c r="K103" s="7"/>
      <c r="L103" s="24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  <c r="IV103" s="21"/>
    </row>
    <row r="104" spans="1:12" s="33" customFormat="1" ht="13.5" customHeight="1">
      <c r="A104" s="52" t="s">
        <v>38</v>
      </c>
      <c r="B104" s="60" t="s">
        <v>79</v>
      </c>
      <c r="C104" s="42">
        <v>110864</v>
      </c>
      <c r="D104" s="42">
        <v>89136</v>
      </c>
      <c r="E104" s="8">
        <f>C104+D104</f>
        <v>200000</v>
      </c>
      <c r="F104" s="41">
        <v>25000</v>
      </c>
      <c r="G104" s="41">
        <v>0</v>
      </c>
      <c r="H104" s="8">
        <f>F104+G104</f>
        <v>25000</v>
      </c>
      <c r="I104" s="8">
        <f>C104+F104</f>
        <v>135864</v>
      </c>
      <c r="J104" s="8">
        <f>D104+G104</f>
        <v>89136</v>
      </c>
      <c r="K104" s="8">
        <f>E104+H104</f>
        <v>225000</v>
      </c>
      <c r="L104" s="42"/>
    </row>
    <row r="105" spans="1:12" s="51" customFormat="1" ht="15" customHeight="1">
      <c r="A105" s="67"/>
      <c r="B105" s="68" t="s">
        <v>80</v>
      </c>
      <c r="C105" s="56"/>
      <c r="D105" s="57" t="s">
        <v>36</v>
      </c>
      <c r="E105" s="12">
        <v>110864</v>
      </c>
      <c r="F105" s="58"/>
      <c r="G105" s="59"/>
      <c r="H105" s="13"/>
      <c r="I105" s="13"/>
      <c r="J105" s="16" t="s">
        <v>36</v>
      </c>
      <c r="K105" s="12">
        <f>E105+F104</f>
        <v>135864</v>
      </c>
      <c r="L105" s="56"/>
    </row>
    <row r="106" spans="1:12" ht="28.5" customHeight="1">
      <c r="A106" s="3"/>
      <c r="B106" s="4" t="s">
        <v>104</v>
      </c>
      <c r="C106" s="5">
        <v>0</v>
      </c>
      <c r="D106" s="5">
        <v>50000</v>
      </c>
      <c r="E106" s="6">
        <f>C106+D106</f>
        <v>50000</v>
      </c>
      <c r="F106" s="6">
        <f>F107</f>
        <v>0</v>
      </c>
      <c r="G106" s="6">
        <f>G107</f>
        <v>129000</v>
      </c>
      <c r="H106" s="6">
        <f>F106+G106</f>
        <v>129000</v>
      </c>
      <c r="I106" s="6">
        <f aca="true" t="shared" si="13" ref="I106:K107">C106+F106</f>
        <v>0</v>
      </c>
      <c r="J106" s="6">
        <f t="shared" si="13"/>
        <v>179000</v>
      </c>
      <c r="K106" s="6">
        <f t="shared" si="13"/>
        <v>179000</v>
      </c>
      <c r="L106" s="24"/>
    </row>
    <row r="107" spans="1:256" s="33" customFormat="1" ht="18.75" customHeight="1">
      <c r="A107" s="3" t="s">
        <v>95</v>
      </c>
      <c r="B107" s="3" t="s">
        <v>43</v>
      </c>
      <c r="C107" s="5">
        <v>0</v>
      </c>
      <c r="D107" s="5">
        <v>50000</v>
      </c>
      <c r="E107" s="6">
        <f>C107+D107</f>
        <v>50000</v>
      </c>
      <c r="F107" s="5">
        <f>F109+F110</f>
        <v>0</v>
      </c>
      <c r="G107" s="5">
        <f>G109+G110</f>
        <v>129000</v>
      </c>
      <c r="H107" s="6">
        <f>F107+G107</f>
        <v>129000</v>
      </c>
      <c r="I107" s="6">
        <f t="shared" si="13"/>
        <v>0</v>
      </c>
      <c r="J107" s="6">
        <f t="shared" si="13"/>
        <v>179000</v>
      </c>
      <c r="K107" s="6">
        <f t="shared" si="13"/>
        <v>179000</v>
      </c>
      <c r="L107" s="24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  <c r="IV107" s="21"/>
    </row>
    <row r="108" spans="1:256" s="38" customFormat="1" ht="18.75" customHeight="1">
      <c r="A108" s="36"/>
      <c r="B108" s="36" t="s">
        <v>94</v>
      </c>
      <c r="C108" s="37"/>
      <c r="D108" s="37"/>
      <c r="E108" s="7"/>
      <c r="F108" s="37"/>
      <c r="G108" s="37"/>
      <c r="H108" s="7"/>
      <c r="I108" s="7"/>
      <c r="J108" s="7"/>
      <c r="K108" s="7"/>
      <c r="L108" s="24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  <c r="IV108" s="21"/>
    </row>
    <row r="109" spans="1:12" s="33" customFormat="1" ht="30" customHeight="1">
      <c r="A109" s="52" t="s">
        <v>35</v>
      </c>
      <c r="B109" s="70" t="s">
        <v>97</v>
      </c>
      <c r="C109" s="42">
        <v>0</v>
      </c>
      <c r="D109" s="42">
        <v>0</v>
      </c>
      <c r="E109" s="8">
        <f>C109+D109</f>
        <v>0</v>
      </c>
      <c r="F109" s="41">
        <v>0</v>
      </c>
      <c r="G109" s="41">
        <v>89000</v>
      </c>
      <c r="H109" s="8">
        <f>F109+G109</f>
        <v>89000</v>
      </c>
      <c r="I109" s="8">
        <f aca="true" t="shared" si="14" ref="I109:K110">C109+F109</f>
        <v>0</v>
      </c>
      <c r="J109" s="8">
        <f t="shared" si="14"/>
        <v>89000</v>
      </c>
      <c r="K109" s="8">
        <f t="shared" si="14"/>
        <v>89000</v>
      </c>
      <c r="L109" s="42"/>
    </row>
    <row r="110" spans="1:12" s="33" customFormat="1" ht="31.5" customHeight="1">
      <c r="A110" s="28" t="s">
        <v>35</v>
      </c>
      <c r="B110" s="69" t="s">
        <v>96</v>
      </c>
      <c r="C110" s="30">
        <v>0</v>
      </c>
      <c r="D110" s="30">
        <v>0</v>
      </c>
      <c r="E110" s="2">
        <f>C110+D110</f>
        <v>0</v>
      </c>
      <c r="F110" s="27">
        <v>0</v>
      </c>
      <c r="G110" s="27">
        <v>40000</v>
      </c>
      <c r="H110" s="2">
        <f>F110+G110</f>
        <v>40000</v>
      </c>
      <c r="I110" s="2">
        <f t="shared" si="14"/>
        <v>0</v>
      </c>
      <c r="J110" s="2">
        <f t="shared" si="14"/>
        <v>40000</v>
      </c>
      <c r="K110" s="2">
        <f t="shared" si="14"/>
        <v>40000</v>
      </c>
      <c r="L110" s="42"/>
    </row>
  </sheetData>
  <mergeCells count="13">
    <mergeCell ref="A11:B11"/>
    <mergeCell ref="A12:B12"/>
    <mergeCell ref="A78:B78"/>
    <mergeCell ref="A6:L6"/>
    <mergeCell ref="A8:A9"/>
    <mergeCell ref="B8:B9"/>
    <mergeCell ref="C8:E8"/>
    <mergeCell ref="F8:H8"/>
    <mergeCell ref="I8:K8"/>
    <mergeCell ref="I1:L1"/>
    <mergeCell ref="I2:L2"/>
    <mergeCell ref="I3:L3"/>
    <mergeCell ref="I4:L4"/>
  </mergeCells>
  <printOptions/>
  <pageMargins left="0" right="0" top="0.3937007874015748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4-0254</dc:creator>
  <cp:keywords/>
  <dc:description/>
  <cp:lastModifiedBy>4-0254</cp:lastModifiedBy>
  <cp:lastPrinted>2005-12-02T10:16:12Z</cp:lastPrinted>
  <dcterms:created xsi:type="dcterms:W3CDTF">2005-11-15T09:16:10Z</dcterms:created>
  <dcterms:modified xsi:type="dcterms:W3CDTF">2005-12-13T07:19:34Z</dcterms:modified>
  <cp:category/>
  <cp:version/>
  <cp:contentType/>
  <cp:contentStatus/>
</cp:coreProperties>
</file>