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<sst xmlns="http://schemas.openxmlformats.org/spreadsheetml/2006/main" count="170" uniqueCount="159">
  <si>
    <t>Lp.</t>
  </si>
  <si>
    <t>WYSZCZEGÓLNIENIE</t>
  </si>
  <si>
    <t xml:space="preserve">Dział, rozdział, paragraf </t>
  </si>
  <si>
    <t>PLAN</t>
  </si>
  <si>
    <t>OGÓŁEM = A + B</t>
  </si>
  <si>
    <t>%         5:4</t>
  </si>
  <si>
    <t>A</t>
  </si>
  <si>
    <t>Razem zadania gminy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</si>
  <si>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</si>
  <si>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</si>
  <si>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</si>
  <si>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</si>
  <si>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</si>
  <si>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</si>
  <si>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</si>
  <si>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</si>
  <si>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</si>
  <si>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</si>
  <si>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</si>
  <si>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</si>
  <si>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Usługi opiekuńcze</t>
  </si>
  <si>
    <t>Zadania z zakresu kultury</t>
  </si>
  <si>
    <t>Pozostała działalność w kulturze fizycznej</t>
  </si>
  <si>
    <t>B</t>
  </si>
  <si>
    <t>Razem zadania powiatu</t>
  </si>
  <si>
    <t>Towarzystwo Przyjaciół Dzieci</t>
  </si>
  <si>
    <t>Ochrona i konserwacja zabytków</t>
  </si>
  <si>
    <t>754 - 75412 § 2830</t>
  </si>
  <si>
    <t>754 - 75495 § 2830</t>
  </si>
  <si>
    <t>851 - 85154 § 2820</t>
  </si>
  <si>
    <t>851 - 85195 § 2820</t>
  </si>
  <si>
    <t>900 - 90095 § 2830</t>
  </si>
  <si>
    <t>921 - 92105 § 2820</t>
  </si>
  <si>
    <t>921 - 92195 § 2830</t>
  </si>
  <si>
    <t>926 - 92605 § 2820</t>
  </si>
  <si>
    <t>926 - 92695 § 2830</t>
  </si>
  <si>
    <t>921 - 92120 § 2830</t>
  </si>
  <si>
    <t>Centrum Informacji Turystycznej</t>
  </si>
  <si>
    <t>Stowarzyszenie "ARTalent"</t>
  </si>
  <si>
    <t>O O Towarzystwa Kultury Teatralnej</t>
  </si>
  <si>
    <t>Piotrkowskie Stowarzyszenie Rozwoju, Promocji                 i Integracji Europejskiej "EURO - CENTRUM"</t>
  </si>
  <si>
    <t>Stowarzyszenie Przyjaciół Ognisk Artystycznych</t>
  </si>
  <si>
    <t>Stowarzyszenie "Busola dla artyst. uzdoln. dzieci"</t>
  </si>
  <si>
    <t>Klub Kultury "Jaskółczyn"</t>
  </si>
  <si>
    <t>PTTK oddział w Piotrkowie Tryb.</t>
  </si>
  <si>
    <t>Miejski Szkolny Związek Sportowy</t>
  </si>
  <si>
    <t>UMKS "Piotrcovia"</t>
  </si>
  <si>
    <t>UKS "Piotrkowianka"</t>
  </si>
  <si>
    <t>KS "Piotrkowianin - Kiper"</t>
  </si>
  <si>
    <t>UMKS "Ruch"</t>
  </si>
  <si>
    <t>KKS "Ruch"</t>
  </si>
  <si>
    <t>KS "Concordia"</t>
  </si>
  <si>
    <t>Atletyczny Klub Sportowy</t>
  </si>
  <si>
    <t>MMKS "Piotrcovia"</t>
  </si>
  <si>
    <t>PS Brydża Sportowego</t>
  </si>
  <si>
    <t>UMKS "VOLLEY 5"</t>
  </si>
  <si>
    <t>UKS Środowiskowego Hufca Pracy</t>
  </si>
  <si>
    <t>PKS "Polonia"</t>
  </si>
  <si>
    <t>UKS "Delfin"</t>
  </si>
  <si>
    <t>OSP Oddział Ratownictwa Wodnego</t>
  </si>
  <si>
    <t>Parafia Prawosławna p.w. Wszystkich Świętych</t>
  </si>
  <si>
    <t>Kościół Akademicki Panien Dominikanek</t>
  </si>
  <si>
    <t>Rzymskokatolicka Parafia Nawiedzenia NMP</t>
  </si>
  <si>
    <t>Klasztor Towarzystwa Jezusowego</t>
  </si>
  <si>
    <t>Stow. Pomocy Młodzieży "Młodzież Polska"</t>
  </si>
  <si>
    <t>630 - 63095 § 2830</t>
  </si>
  <si>
    <t>Pozostała działalność w turystyce</t>
  </si>
  <si>
    <t>Ochotnicze Straże Pożarne</t>
  </si>
  <si>
    <t>Poz. dział. w zakresie bezpieczeństwa</t>
  </si>
  <si>
    <t>Przeciwdziałanie alkoholizmowi</t>
  </si>
  <si>
    <t>Ośrodki wsparcia</t>
  </si>
  <si>
    <t>Zadania z zakresu kultury fizycznej</t>
  </si>
  <si>
    <t>Pozostała działalność w kulturze</t>
  </si>
  <si>
    <t>1.1.</t>
  </si>
  <si>
    <t>2.1.</t>
  </si>
  <si>
    <t>3.1.</t>
  </si>
  <si>
    <t>4.1.</t>
  </si>
  <si>
    <t>5.1.</t>
  </si>
  <si>
    <t>6.1.</t>
  </si>
  <si>
    <t>9.1.</t>
  </si>
  <si>
    <t>10.1.</t>
  </si>
  <si>
    <t>11.1.</t>
  </si>
  <si>
    <t>11.2.</t>
  </si>
  <si>
    <t>12.1.</t>
  </si>
  <si>
    <t>Stow. Działań Artystycznych "Galeria OFF"</t>
  </si>
  <si>
    <t>852 - 85203 § 2820</t>
  </si>
  <si>
    <t>852 - 85228 § 2820</t>
  </si>
  <si>
    <t>Pozostała działalność w poz. zad. z pol. społ.</t>
  </si>
  <si>
    <t>853 - 85395 § 2820</t>
  </si>
  <si>
    <t>852 - 85201 § 2820</t>
  </si>
  <si>
    <t>Prowadzenie świetlic</t>
  </si>
  <si>
    <t>Rehabilitacja Szkolno - Wychowawcza</t>
  </si>
  <si>
    <t>Ochrona i promocja zdrowia</t>
  </si>
  <si>
    <t>Stowarzyszenia działające na rzecz osób niepełnosprawnych i w starszym wieku</t>
  </si>
  <si>
    <t>Nauczycielskie Stow. Kult.-Ośw. "NASTOK"</t>
  </si>
  <si>
    <t>10.2.</t>
  </si>
  <si>
    <t>10.3.</t>
  </si>
  <si>
    <t>11.3.</t>
  </si>
  <si>
    <t>Towarzystwo Wychowanków Gimnazjum i LO</t>
  </si>
  <si>
    <t>TUKS "Champions - Team"</t>
  </si>
  <si>
    <t>TUKS "Kozica"</t>
  </si>
  <si>
    <t>Stowarztszenie Sportowe"Strzelec"</t>
  </si>
  <si>
    <t>Parafia Ewangelicko - Augsburska</t>
  </si>
  <si>
    <t>WYKONANIE za 2004 r.</t>
  </si>
  <si>
    <t>Rejonowe Wodne Ochotnicze Pogotowie Ratunkowe</t>
  </si>
  <si>
    <t>4.2.</t>
  </si>
  <si>
    <t>4.3.</t>
  </si>
  <si>
    <t>4.4.</t>
  </si>
  <si>
    <t>4.5.</t>
  </si>
  <si>
    <t>4.6.</t>
  </si>
  <si>
    <t>4.7.</t>
  </si>
  <si>
    <t>4.8.</t>
  </si>
  <si>
    <t>8.1.</t>
  </si>
  <si>
    <t>9.2.</t>
  </si>
  <si>
    <t>9.3.</t>
  </si>
  <si>
    <t>9.4.</t>
  </si>
  <si>
    <t>9.5.</t>
  </si>
  <si>
    <t>9.6.</t>
  </si>
  <si>
    <t>9.7.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</si>
  <si>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</si>
  <si>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</si>
  <si>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</si>
  <si>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</si>
  <si>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</si>
  <si>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</si>
  <si>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</si>
  <si>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</si>
  <si>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</si>
  <si>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</si>
  <si>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</si>
  <si>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</si>
  <si>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</si>
  <si>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</si>
  <si>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3.2.</t>
  </si>
  <si>
    <t>Polski Czerwony Krzyż</t>
  </si>
  <si>
    <t>Stow. Wzajemnej Pomocy Abstynenckiej "Pałacyk"</t>
  </si>
  <si>
    <t>Dom Zakonny Córek Maryi Wspomożycielki</t>
  </si>
  <si>
    <t>Klasztor OO. Bernardynów</t>
  </si>
  <si>
    <t>Stowarzyszenie Klub Abstynenta "Nowa Droga"</t>
  </si>
  <si>
    <t>Klub Sportowy "Concordia"</t>
  </si>
  <si>
    <t>Kościół i Klasztor OO Jezuitów</t>
  </si>
  <si>
    <t>Noclegownia - Zarząd Rejonowy PCK</t>
  </si>
  <si>
    <t xml:space="preserve">Zarząd Rejonowy PCK </t>
  </si>
  <si>
    <t>Poz. działalność w gospodarce komunalnej</t>
  </si>
  <si>
    <t>Piotrkowskie Towarzystwo Muzyczne im. F. Lessla</t>
  </si>
  <si>
    <t>9.8.</t>
  </si>
  <si>
    <t>9.9.</t>
  </si>
  <si>
    <t>Stow. Kulturalne Klub "Pod Hale"</t>
  </si>
  <si>
    <t>Stow. Śpiewacze "Chorus Academicus"</t>
  </si>
  <si>
    <t>Stowarzyszenie Pomocy Młodzieży "Młodzież Polska"</t>
  </si>
  <si>
    <t>11.18.</t>
  </si>
  <si>
    <t>11.19.</t>
  </si>
  <si>
    <t>UMKS "Ring"</t>
  </si>
  <si>
    <t>Aeroklub Ziemi Piotrkowskiej</t>
  </si>
  <si>
    <t>Stowarzyszenie Diabetyków</t>
  </si>
  <si>
    <t>1.2.</t>
  </si>
  <si>
    <t>Stowarzyszenie "Wybieram zdrowie"</t>
  </si>
  <si>
    <t>Tabela nr 15</t>
  </si>
  <si>
    <t xml:space="preserve">11. WYKONANIE  PLANU  DOTACJI  NA  ZADANIA  REALIZOWANE  PRZEZ  PODMIOTY                                  NIE  ZALICZNE  DO  PODMIOTÓW  FINANSÓW  PUBLICZNYCH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</si>
</sst>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16" fontId="0" fillId="0" borderId="13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8" xfId="0" applyFont="1" applyBorder="1" applyAlignment="1">
      <alignment horizontal="left"/>
    </xf>
    <xf numFmtId="16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5.75390625" style="0" customWidth="1"/>
    <col min="2" max="2" width="48.00390625" style="0" customWidth="1"/>
    <col min="3" max="3" width="16.375" style="0" customWidth="1"/>
    <col min="4" max="4" width="10.00390625" style="0" customWidth="1"/>
    <col min="5" max="5" width="12.375" style="0" customWidth="1"/>
    <col min="6" max="6" width="6.375" style="0" customWidth="1"/>
    <col min="8" max="9" width="9.125" style="4" customWidth="1"/>
  </cols>
  <sheetData>
    <row r="1" spans="1:6" ht="12.75">
      <c r="A1" s="76">
        <v>142</v>
      </c>
      <c r="B1" s="76"/>
      <c r="C1" s="76"/>
      <c r="D1" s="76"/>
      <c r="E1" s="76"/>
      <c r="F1" s="76"/>
    </row>
    <row r="2" spans="5:6" ht="12.75">
      <c r="E2" s="77" t="s">
        <v>157</v>
      </c>
      <c r="F2" s="77"/>
    </row>
    <row r="4" spans="1:6" ht="33" customHeight="1">
      <c r="A4" s="75" t="s">
        <v>158</v>
      </c>
      <c r="B4" s="75"/>
      <c r="C4" s="75"/>
      <c r="D4" s="75"/>
      <c r="E4" s="75"/>
      <c r="F4" s="75"/>
    </row>
    <row r="5" ht="13.5" thickBot="1"/>
    <row r="6" spans="1:9" s="3" customFormat="1" ht="47.25" customHeight="1">
      <c r="A6" s="10" t="s">
        <v>0</v>
      </c>
      <c r="B6" s="11" t="s">
        <v>1</v>
      </c>
      <c r="C6" s="12" t="s">
        <v>2</v>
      </c>
      <c r="D6" s="11" t="s">
        <v>3</v>
      </c>
      <c r="E6" s="12" t="s">
        <v>103</v>
      </c>
      <c r="F6" s="13" t="s">
        <v>5</v>
      </c>
      <c r="H6" s="62"/>
      <c r="I6" s="62"/>
    </row>
    <row r="7" spans="1:6" ht="12.75">
      <c r="A7" s="14">
        <v>1</v>
      </c>
      <c r="B7" s="6">
        <v>2</v>
      </c>
      <c r="C7" s="6">
        <v>3</v>
      </c>
      <c r="D7" s="6">
        <v>4</v>
      </c>
      <c r="E7" s="6">
        <v>5</v>
      </c>
      <c r="F7" s="15">
        <v>6</v>
      </c>
    </row>
    <row r="8" spans="1:9" s="1" customFormat="1" ht="26.25" customHeight="1">
      <c r="A8" s="16"/>
      <c r="B8" s="7" t="s">
        <v>4</v>
      </c>
      <c r="C8" s="7"/>
      <c r="D8" s="8">
        <f>D9+D70</f>
        <v>2201153</v>
      </c>
      <c r="E8" s="8">
        <f>E9+E70</f>
        <v>2140763</v>
      </c>
      <c r="F8" s="17">
        <f>E8/D8*100</f>
        <v>97.25643787596773</v>
      </c>
      <c r="H8" s="65"/>
      <c r="I8" s="65"/>
    </row>
    <row r="9" spans="1:9" s="1" customFormat="1" ht="21.75" customHeight="1">
      <c r="A9" s="16" t="s">
        <v>6</v>
      </c>
      <c r="B9" s="7" t="s">
        <v>7</v>
      </c>
      <c r="C9" s="7"/>
      <c r="D9" s="8">
        <f>D10+D12+D14+D17+D26+D28+D30+D32+D34+D44+D48+D68</f>
        <v>1885553</v>
      </c>
      <c r="E9" s="8">
        <f>E10+E12+E14+E17+E26+E28+E30+E32+E34+E44+E48+E68</f>
        <v>1855163</v>
      </c>
      <c r="F9" s="17">
        <f>E9/D9*100</f>
        <v>98.38827123925978</v>
      </c>
      <c r="H9" s="65"/>
      <c r="I9" s="65"/>
    </row>
    <row r="10" spans="1:9" s="2" customFormat="1" ht="18" customHeight="1">
      <c r="A10" s="18" t="s">
        <v>8</v>
      </c>
      <c r="B10" s="19" t="s">
        <v>66</v>
      </c>
      <c r="C10" s="19" t="s">
        <v>65</v>
      </c>
      <c r="D10" s="20">
        <v>10000</v>
      </c>
      <c r="E10" s="20">
        <v>10000</v>
      </c>
      <c r="F10" s="21">
        <f>E10/D10*100</f>
        <v>100</v>
      </c>
      <c r="H10" s="64"/>
      <c r="I10" s="64"/>
    </row>
    <row r="11" spans="1:6" ht="18" customHeight="1">
      <c r="A11" s="22" t="s">
        <v>73</v>
      </c>
      <c r="B11" s="23" t="s">
        <v>37</v>
      </c>
      <c r="C11" s="23"/>
      <c r="D11" s="24"/>
      <c r="E11" s="24"/>
      <c r="F11" s="25"/>
    </row>
    <row r="12" spans="1:9" s="2" customFormat="1" ht="18" customHeight="1">
      <c r="A12" s="18" t="s">
        <v>9</v>
      </c>
      <c r="B12" s="19" t="s">
        <v>67</v>
      </c>
      <c r="C12" s="19" t="s">
        <v>27</v>
      </c>
      <c r="D12" s="20">
        <v>50000</v>
      </c>
      <c r="E12" s="20">
        <v>50000</v>
      </c>
      <c r="F12" s="21">
        <f>E12/D12*100</f>
        <v>100</v>
      </c>
      <c r="H12" s="64"/>
      <c r="I12" s="64"/>
    </row>
    <row r="13" spans="1:6" ht="18" customHeight="1">
      <c r="A13" s="26" t="s">
        <v>74</v>
      </c>
      <c r="B13" s="35" t="s">
        <v>59</v>
      </c>
      <c r="C13" s="27"/>
      <c r="D13" s="24"/>
      <c r="E13" s="24"/>
      <c r="F13" s="28"/>
    </row>
    <row r="14" spans="1:9" s="2" customFormat="1" ht="18" customHeight="1">
      <c r="A14" s="18" t="s">
        <v>10</v>
      </c>
      <c r="B14" s="29" t="s">
        <v>68</v>
      </c>
      <c r="C14" s="19" t="s">
        <v>28</v>
      </c>
      <c r="D14" s="20">
        <v>35000</v>
      </c>
      <c r="E14" s="20">
        <v>35000</v>
      </c>
      <c r="F14" s="21">
        <f>E14/D14*100</f>
        <v>100</v>
      </c>
      <c r="H14" s="64"/>
      <c r="I14" s="64"/>
    </row>
    <row r="15" spans="1:9" s="2" customFormat="1" ht="18" customHeight="1">
      <c r="A15" s="60" t="s">
        <v>75</v>
      </c>
      <c r="B15" s="31" t="s">
        <v>104</v>
      </c>
      <c r="C15" s="58"/>
      <c r="D15" s="59"/>
      <c r="E15" s="61">
        <v>10000</v>
      </c>
      <c r="F15" s="45"/>
      <c r="H15" s="64"/>
      <c r="I15" s="64"/>
    </row>
    <row r="16" spans="1:6" ht="18" customHeight="1">
      <c r="A16" s="30" t="s">
        <v>133</v>
      </c>
      <c r="B16" s="31" t="s">
        <v>64</v>
      </c>
      <c r="C16" s="32"/>
      <c r="D16" s="33"/>
      <c r="E16" s="61">
        <v>25000</v>
      </c>
      <c r="F16" s="34"/>
    </row>
    <row r="17" spans="1:9" s="2" customFormat="1" ht="18" customHeight="1">
      <c r="A17" s="18" t="s">
        <v>11</v>
      </c>
      <c r="B17" s="19" t="s">
        <v>69</v>
      </c>
      <c r="C17" s="19" t="s">
        <v>29</v>
      </c>
      <c r="D17" s="20">
        <v>232000</v>
      </c>
      <c r="E17" s="20">
        <f>SUM(E18:E25)</f>
        <v>228360</v>
      </c>
      <c r="F17" s="21">
        <f>E17/D17*100</f>
        <v>98.43103448275862</v>
      </c>
      <c r="H17" s="64"/>
      <c r="I17" s="64"/>
    </row>
    <row r="18" spans="1:9" s="3" customFormat="1" ht="18" customHeight="1">
      <c r="A18" s="37" t="s">
        <v>76</v>
      </c>
      <c r="B18" s="38" t="s">
        <v>134</v>
      </c>
      <c r="C18" s="38"/>
      <c r="D18" s="39"/>
      <c r="E18" s="39">
        <f>10400+10400+14600+14600</f>
        <v>50000</v>
      </c>
      <c r="F18" s="40"/>
      <c r="H18" s="62"/>
      <c r="I18" s="62"/>
    </row>
    <row r="19" spans="1:9" s="3" customFormat="1" ht="18" customHeight="1">
      <c r="A19" s="37" t="s">
        <v>105</v>
      </c>
      <c r="B19" s="38" t="s">
        <v>25</v>
      </c>
      <c r="C19" s="38"/>
      <c r="D19" s="39"/>
      <c r="E19" s="39">
        <f>14600+20400</f>
        <v>35000</v>
      </c>
      <c r="F19" s="40"/>
      <c r="H19" s="62"/>
      <c r="I19" s="62"/>
    </row>
    <row r="20" spans="1:9" s="3" customFormat="1" ht="18" customHeight="1">
      <c r="A20" s="37" t="s">
        <v>106</v>
      </c>
      <c r="B20" s="38" t="s">
        <v>135</v>
      </c>
      <c r="C20" s="38"/>
      <c r="D20" s="39"/>
      <c r="E20" s="39">
        <f>10800+15200</f>
        <v>26000</v>
      </c>
      <c r="F20" s="40"/>
      <c r="H20" s="62"/>
      <c r="I20" s="62"/>
    </row>
    <row r="21" spans="1:9" s="3" customFormat="1" ht="18" customHeight="1">
      <c r="A21" s="37" t="s">
        <v>107</v>
      </c>
      <c r="B21" s="38" t="s">
        <v>136</v>
      </c>
      <c r="C21" s="38"/>
      <c r="D21" s="39"/>
      <c r="E21" s="39">
        <f>5800+11000</f>
        <v>16800</v>
      </c>
      <c r="F21" s="40"/>
      <c r="H21" s="62"/>
      <c r="I21" s="62"/>
    </row>
    <row r="22" spans="1:9" s="3" customFormat="1" ht="18" customHeight="1">
      <c r="A22" s="37" t="s">
        <v>108</v>
      </c>
      <c r="B22" s="38" t="s">
        <v>137</v>
      </c>
      <c r="C22" s="38"/>
      <c r="D22" s="39"/>
      <c r="E22" s="39">
        <f>5800+15000</f>
        <v>20800</v>
      </c>
      <c r="F22" s="40"/>
      <c r="H22" s="62"/>
      <c r="I22" s="62"/>
    </row>
    <row r="23" spans="1:9" s="3" customFormat="1" ht="18" customHeight="1">
      <c r="A23" s="37" t="s">
        <v>109</v>
      </c>
      <c r="B23" s="38" t="s">
        <v>138</v>
      </c>
      <c r="C23" s="38"/>
      <c r="D23" s="39"/>
      <c r="E23" s="39">
        <f>10800+2160+10400+16300+15200</f>
        <v>54860</v>
      </c>
      <c r="F23" s="40"/>
      <c r="H23" s="62"/>
      <c r="I23" s="62"/>
    </row>
    <row r="24" spans="1:9" s="3" customFormat="1" ht="18" customHeight="1">
      <c r="A24" s="37" t="s">
        <v>110</v>
      </c>
      <c r="B24" s="38" t="s">
        <v>139</v>
      </c>
      <c r="C24" s="38"/>
      <c r="D24" s="39"/>
      <c r="E24" s="39">
        <v>14900</v>
      </c>
      <c r="F24" s="40"/>
      <c r="H24" s="62"/>
      <c r="I24" s="62"/>
    </row>
    <row r="25" spans="1:9" s="3" customFormat="1" ht="18" customHeight="1">
      <c r="A25" s="37" t="s">
        <v>111</v>
      </c>
      <c r="B25" s="63" t="s">
        <v>140</v>
      </c>
      <c r="C25" s="38"/>
      <c r="D25" s="39"/>
      <c r="E25" s="39">
        <v>10000</v>
      </c>
      <c r="F25" s="40"/>
      <c r="H25" s="62"/>
      <c r="I25" s="62"/>
    </row>
    <row r="26" spans="1:9" s="2" customFormat="1" ht="18" customHeight="1">
      <c r="A26" s="18" t="s">
        <v>12</v>
      </c>
      <c r="B26" s="19" t="s">
        <v>70</v>
      </c>
      <c r="C26" s="19" t="s">
        <v>85</v>
      </c>
      <c r="D26" s="20">
        <v>60000</v>
      </c>
      <c r="E26" s="20">
        <v>60000</v>
      </c>
      <c r="F26" s="21">
        <f>E26/D26*100</f>
        <v>100</v>
      </c>
      <c r="H26" s="64"/>
      <c r="I26" s="64"/>
    </row>
    <row r="27" spans="1:9" s="3" customFormat="1" ht="18" customHeight="1">
      <c r="A27" s="41" t="s">
        <v>77</v>
      </c>
      <c r="B27" s="27" t="s">
        <v>141</v>
      </c>
      <c r="C27" s="27"/>
      <c r="D27" s="42"/>
      <c r="E27" s="42"/>
      <c r="F27" s="28"/>
      <c r="H27" s="62"/>
      <c r="I27" s="62"/>
    </row>
    <row r="28" spans="1:9" s="2" customFormat="1" ht="18" customHeight="1">
      <c r="A28" s="18" t="s">
        <v>13</v>
      </c>
      <c r="B28" s="19" t="s">
        <v>20</v>
      </c>
      <c r="C28" s="19" t="s">
        <v>86</v>
      </c>
      <c r="D28" s="20">
        <v>480000</v>
      </c>
      <c r="E28" s="20">
        <v>460000</v>
      </c>
      <c r="F28" s="21">
        <f>E28/D28*100</f>
        <v>95.83333333333334</v>
      </c>
      <c r="H28" s="64"/>
      <c r="I28" s="64"/>
    </row>
    <row r="29" spans="1:9" s="3" customFormat="1" ht="18" customHeight="1">
      <c r="A29" s="41" t="s">
        <v>78</v>
      </c>
      <c r="B29" s="53" t="s">
        <v>142</v>
      </c>
      <c r="C29" s="27"/>
      <c r="D29" s="42"/>
      <c r="E29" s="42"/>
      <c r="F29" s="28"/>
      <c r="H29" s="62"/>
      <c r="I29" s="62"/>
    </row>
    <row r="30" spans="1:9" s="2" customFormat="1" ht="18" customHeight="1">
      <c r="A30" s="18" t="s">
        <v>14</v>
      </c>
      <c r="B30" s="19" t="s">
        <v>87</v>
      </c>
      <c r="C30" s="19" t="s">
        <v>88</v>
      </c>
      <c r="D30" s="20">
        <v>10000</v>
      </c>
      <c r="E30" s="20">
        <v>9997</v>
      </c>
      <c r="F30" s="21">
        <f>E30/D30*100</f>
        <v>99.97</v>
      </c>
      <c r="H30" s="64"/>
      <c r="I30" s="64"/>
    </row>
    <row r="31" spans="1:6" ht="24.75" customHeight="1">
      <c r="A31" s="26"/>
      <c r="B31" s="36" t="s">
        <v>93</v>
      </c>
      <c r="C31" s="27"/>
      <c r="D31" s="24"/>
      <c r="E31" s="24"/>
      <c r="F31" s="25"/>
    </row>
    <row r="32" spans="1:9" s="2" customFormat="1" ht="18" customHeight="1">
      <c r="A32" s="18" t="s">
        <v>15</v>
      </c>
      <c r="B32" s="19" t="s">
        <v>143</v>
      </c>
      <c r="C32" s="19" t="s">
        <v>31</v>
      </c>
      <c r="D32" s="20">
        <v>35000</v>
      </c>
      <c r="E32" s="20">
        <v>35000</v>
      </c>
      <c r="F32" s="21">
        <f>E32/D32*100</f>
        <v>100</v>
      </c>
      <c r="H32" s="64"/>
      <c r="I32" s="64"/>
    </row>
    <row r="33" spans="1:6" ht="24.75" customHeight="1">
      <c r="A33" s="43" t="s">
        <v>112</v>
      </c>
      <c r="B33" s="54" t="s">
        <v>40</v>
      </c>
      <c r="C33" s="32"/>
      <c r="D33" s="33"/>
      <c r="E33" s="33"/>
      <c r="F33" s="34"/>
    </row>
    <row r="34" spans="1:9" s="2" customFormat="1" ht="18" customHeight="1">
      <c r="A34" s="18" t="s">
        <v>16</v>
      </c>
      <c r="B34" s="19" t="s">
        <v>21</v>
      </c>
      <c r="C34" s="19" t="s">
        <v>32</v>
      </c>
      <c r="D34" s="20">
        <v>123250</v>
      </c>
      <c r="E34" s="20">
        <f>SUM(E35:E43)</f>
        <v>123221</v>
      </c>
      <c r="F34" s="21">
        <f>E34/D34*100</f>
        <v>99.97647058823529</v>
      </c>
      <c r="H34" s="64"/>
      <c r="I34" s="64"/>
    </row>
    <row r="35" spans="1:6" ht="18" customHeight="1">
      <c r="A35" s="30" t="s">
        <v>79</v>
      </c>
      <c r="B35" s="55" t="s">
        <v>94</v>
      </c>
      <c r="C35" s="32"/>
      <c r="D35" s="33"/>
      <c r="E35" s="33">
        <v>4000</v>
      </c>
      <c r="F35" s="34"/>
    </row>
    <row r="36" spans="1:6" ht="18" customHeight="1">
      <c r="A36" s="30" t="s">
        <v>113</v>
      </c>
      <c r="B36" s="55" t="s">
        <v>38</v>
      </c>
      <c r="C36" s="32"/>
      <c r="D36" s="33"/>
      <c r="E36" s="33">
        <v>7000</v>
      </c>
      <c r="F36" s="34"/>
    </row>
    <row r="37" spans="1:6" ht="18" customHeight="1">
      <c r="A37" s="30" t="s">
        <v>114</v>
      </c>
      <c r="B37" s="55" t="s">
        <v>39</v>
      </c>
      <c r="C37" s="32"/>
      <c r="D37" s="33"/>
      <c r="E37" s="33">
        <v>3400</v>
      </c>
      <c r="F37" s="34"/>
    </row>
    <row r="38" spans="1:6" ht="18" customHeight="1">
      <c r="A38" s="30" t="s">
        <v>115</v>
      </c>
      <c r="B38" s="55" t="s">
        <v>84</v>
      </c>
      <c r="C38" s="32"/>
      <c r="D38" s="33"/>
      <c r="E38" s="33">
        <v>30000</v>
      </c>
      <c r="F38" s="34"/>
    </row>
    <row r="39" spans="1:6" ht="18" customHeight="1">
      <c r="A39" s="30" t="s">
        <v>116</v>
      </c>
      <c r="B39" s="55" t="s">
        <v>144</v>
      </c>
      <c r="C39" s="32"/>
      <c r="D39" s="33"/>
      <c r="E39" s="33">
        <v>14700</v>
      </c>
      <c r="F39" s="34"/>
    </row>
    <row r="40" spans="1:6" ht="18" customHeight="1">
      <c r="A40" s="30" t="s">
        <v>117</v>
      </c>
      <c r="B40" s="55" t="s">
        <v>41</v>
      </c>
      <c r="C40" s="32"/>
      <c r="D40" s="33"/>
      <c r="E40" s="33">
        <v>10100</v>
      </c>
      <c r="F40" s="34"/>
    </row>
    <row r="41" spans="1:6" ht="18" customHeight="1">
      <c r="A41" s="26" t="s">
        <v>118</v>
      </c>
      <c r="B41" s="35" t="s">
        <v>42</v>
      </c>
      <c r="C41" s="23"/>
      <c r="D41" s="24"/>
      <c r="E41" s="24">
        <v>43450</v>
      </c>
      <c r="F41" s="25"/>
    </row>
    <row r="42" spans="1:6" ht="18" customHeight="1">
      <c r="A42" s="30" t="s">
        <v>145</v>
      </c>
      <c r="B42" s="55" t="s">
        <v>147</v>
      </c>
      <c r="C42" s="32"/>
      <c r="D42" s="33"/>
      <c r="E42" s="33">
        <v>9599</v>
      </c>
      <c r="F42" s="34"/>
    </row>
    <row r="43" spans="1:6" ht="18" customHeight="1">
      <c r="A43" s="30" t="s">
        <v>146</v>
      </c>
      <c r="B43" s="55" t="s">
        <v>148</v>
      </c>
      <c r="C43" s="32"/>
      <c r="D43" s="33"/>
      <c r="E43" s="33">
        <v>972</v>
      </c>
      <c r="F43" s="34"/>
    </row>
    <row r="44" spans="1:9" s="2" customFormat="1" ht="18" customHeight="1">
      <c r="A44" s="18" t="s">
        <v>17</v>
      </c>
      <c r="B44" s="19" t="s">
        <v>72</v>
      </c>
      <c r="C44" s="19" t="s">
        <v>33</v>
      </c>
      <c r="D44" s="20">
        <v>11350</v>
      </c>
      <c r="E44" s="20">
        <f>SUM(E45:E47)</f>
        <v>11290</v>
      </c>
      <c r="F44" s="21">
        <f>E44/D44*100</f>
        <v>99.47136563876651</v>
      </c>
      <c r="H44" s="64"/>
      <c r="I44" s="64"/>
    </row>
    <row r="45" spans="1:6" ht="18" customHeight="1">
      <c r="A45" s="44" t="s">
        <v>80</v>
      </c>
      <c r="B45" s="32" t="s">
        <v>43</v>
      </c>
      <c r="C45" s="38"/>
      <c r="D45" s="33"/>
      <c r="E45" s="33">
        <v>8790</v>
      </c>
      <c r="F45" s="45"/>
    </row>
    <row r="46" spans="1:6" ht="18" customHeight="1">
      <c r="A46" s="30" t="s">
        <v>95</v>
      </c>
      <c r="B46" s="32" t="s">
        <v>149</v>
      </c>
      <c r="C46" s="38"/>
      <c r="D46" s="33"/>
      <c r="E46" s="33">
        <v>1500</v>
      </c>
      <c r="F46" s="45"/>
    </row>
    <row r="47" spans="1:6" ht="18" customHeight="1">
      <c r="A47" s="26" t="s">
        <v>96</v>
      </c>
      <c r="B47" s="23" t="s">
        <v>98</v>
      </c>
      <c r="C47" s="27"/>
      <c r="D47" s="24"/>
      <c r="E47" s="24">
        <v>1000</v>
      </c>
      <c r="F47" s="46"/>
    </row>
    <row r="48" spans="1:9" s="2" customFormat="1" ht="18" customHeight="1">
      <c r="A48" s="18" t="s">
        <v>18</v>
      </c>
      <c r="B48" s="19" t="s">
        <v>71</v>
      </c>
      <c r="C48" s="19" t="s">
        <v>34</v>
      </c>
      <c r="D48" s="20">
        <v>834153</v>
      </c>
      <c r="E48" s="20">
        <f>SUM(E49:E67)</f>
        <v>827495</v>
      </c>
      <c r="F48" s="21">
        <f>E48/D48*100</f>
        <v>99.20182508484655</v>
      </c>
      <c r="H48" s="64"/>
      <c r="I48" s="64"/>
    </row>
    <row r="49" spans="1:9" s="2" customFormat="1" ht="18" customHeight="1">
      <c r="A49" s="57" t="s">
        <v>81</v>
      </c>
      <c r="B49" s="38" t="s">
        <v>45</v>
      </c>
      <c r="C49" s="38"/>
      <c r="D49" s="39"/>
      <c r="E49" s="39">
        <v>34450</v>
      </c>
      <c r="F49" s="40"/>
      <c r="H49" s="64"/>
      <c r="I49" s="64"/>
    </row>
    <row r="50" spans="1:9" s="2" customFormat="1" ht="18" customHeight="1">
      <c r="A50" s="37" t="s">
        <v>82</v>
      </c>
      <c r="B50" s="38" t="s">
        <v>46</v>
      </c>
      <c r="C50" s="38"/>
      <c r="D50" s="39"/>
      <c r="E50" s="39">
        <v>75000</v>
      </c>
      <c r="F50" s="40"/>
      <c r="H50" s="64"/>
      <c r="I50" s="64"/>
    </row>
    <row r="51" spans="1:9" s="2" customFormat="1" ht="18" customHeight="1">
      <c r="A51" s="37" t="s">
        <v>97</v>
      </c>
      <c r="B51" s="38" t="s">
        <v>47</v>
      </c>
      <c r="C51" s="38"/>
      <c r="D51" s="39"/>
      <c r="E51" s="39">
        <v>17220</v>
      </c>
      <c r="F51" s="40"/>
      <c r="H51" s="64"/>
      <c r="I51" s="64"/>
    </row>
    <row r="52" spans="1:9" s="2" customFormat="1" ht="18" customHeight="1">
      <c r="A52" s="37" t="s">
        <v>119</v>
      </c>
      <c r="B52" s="38" t="s">
        <v>101</v>
      </c>
      <c r="C52" s="38"/>
      <c r="D52" s="39"/>
      <c r="E52" s="39">
        <v>2000</v>
      </c>
      <c r="F52" s="40"/>
      <c r="H52" s="64"/>
      <c r="I52" s="64"/>
    </row>
    <row r="53" spans="1:9" s="2" customFormat="1" ht="18" customHeight="1">
      <c r="A53" s="37" t="s">
        <v>120</v>
      </c>
      <c r="B53" s="38" t="s">
        <v>48</v>
      </c>
      <c r="C53" s="38"/>
      <c r="D53" s="39"/>
      <c r="E53" s="39">
        <v>172500</v>
      </c>
      <c r="F53" s="40"/>
      <c r="H53" s="64"/>
      <c r="I53" s="64"/>
    </row>
    <row r="54" spans="1:9" s="2" customFormat="1" ht="18" customHeight="1">
      <c r="A54" s="37" t="s">
        <v>121</v>
      </c>
      <c r="B54" s="38" t="s">
        <v>49</v>
      </c>
      <c r="C54" s="38"/>
      <c r="D54" s="39"/>
      <c r="E54" s="39">
        <v>5000</v>
      </c>
      <c r="F54" s="40"/>
      <c r="H54" s="64"/>
      <c r="I54" s="64"/>
    </row>
    <row r="55" spans="1:9" s="2" customFormat="1" ht="18" customHeight="1">
      <c r="A55" s="37" t="s">
        <v>122</v>
      </c>
      <c r="B55" s="38" t="s">
        <v>50</v>
      </c>
      <c r="C55" s="38"/>
      <c r="D55" s="39"/>
      <c r="E55" s="39">
        <v>39400</v>
      </c>
      <c r="F55" s="40"/>
      <c r="H55" s="64"/>
      <c r="I55" s="64"/>
    </row>
    <row r="56" spans="1:9" s="2" customFormat="1" ht="18" customHeight="1">
      <c r="A56" s="37" t="s">
        <v>123</v>
      </c>
      <c r="B56" s="38" t="s">
        <v>51</v>
      </c>
      <c r="C56" s="38"/>
      <c r="D56" s="39"/>
      <c r="E56" s="39">
        <v>117990</v>
      </c>
      <c r="F56" s="40"/>
      <c r="H56" s="64"/>
      <c r="I56" s="64"/>
    </row>
    <row r="57" spans="1:9" s="2" customFormat="1" ht="18" customHeight="1">
      <c r="A57" s="37" t="s">
        <v>124</v>
      </c>
      <c r="B57" s="38" t="s">
        <v>52</v>
      </c>
      <c r="C57" s="38"/>
      <c r="D57" s="39"/>
      <c r="E57" s="39">
        <v>99000</v>
      </c>
      <c r="F57" s="40"/>
      <c r="H57" s="64"/>
      <c r="I57" s="64"/>
    </row>
    <row r="58" spans="1:9" s="2" customFormat="1" ht="18" customHeight="1">
      <c r="A58" s="37" t="s">
        <v>125</v>
      </c>
      <c r="B58" s="38" t="s">
        <v>53</v>
      </c>
      <c r="C58" s="38"/>
      <c r="D58" s="39"/>
      <c r="E58" s="39">
        <v>200000</v>
      </c>
      <c r="F58" s="40"/>
      <c r="H58" s="64"/>
      <c r="I58" s="64"/>
    </row>
    <row r="59" spans="1:9" s="2" customFormat="1" ht="18" customHeight="1">
      <c r="A59" s="37" t="s">
        <v>126</v>
      </c>
      <c r="B59" s="38" t="s">
        <v>54</v>
      </c>
      <c r="C59" s="38"/>
      <c r="D59" s="39"/>
      <c r="E59" s="39">
        <v>1500</v>
      </c>
      <c r="F59" s="40"/>
      <c r="H59" s="64"/>
      <c r="I59" s="64"/>
    </row>
    <row r="60" spans="1:9" s="2" customFormat="1" ht="18" customHeight="1">
      <c r="A60" s="37" t="s">
        <v>127</v>
      </c>
      <c r="B60" s="38" t="s">
        <v>100</v>
      </c>
      <c r="C60" s="38"/>
      <c r="D60" s="39"/>
      <c r="E60" s="39">
        <v>6000</v>
      </c>
      <c r="F60" s="40"/>
      <c r="H60" s="64"/>
      <c r="I60" s="64"/>
    </row>
    <row r="61" spans="1:9" s="2" customFormat="1" ht="18" customHeight="1">
      <c r="A61" s="37" t="s">
        <v>128</v>
      </c>
      <c r="B61" s="38" t="s">
        <v>55</v>
      </c>
      <c r="C61" s="38"/>
      <c r="D61" s="39"/>
      <c r="E61" s="39">
        <v>13895</v>
      </c>
      <c r="F61" s="40"/>
      <c r="H61" s="64"/>
      <c r="I61" s="64"/>
    </row>
    <row r="62" spans="1:9" s="2" customFormat="1" ht="18" customHeight="1">
      <c r="A62" s="37" t="s">
        <v>129</v>
      </c>
      <c r="B62" s="38" t="s">
        <v>99</v>
      </c>
      <c r="C62" s="38"/>
      <c r="E62" s="39">
        <v>6900</v>
      </c>
      <c r="F62" s="40"/>
      <c r="H62" s="64"/>
      <c r="I62" s="64"/>
    </row>
    <row r="63" spans="1:9" s="2" customFormat="1" ht="18" customHeight="1">
      <c r="A63" s="37" t="s">
        <v>130</v>
      </c>
      <c r="B63" s="38" t="s">
        <v>56</v>
      </c>
      <c r="C63" s="38"/>
      <c r="D63" s="39"/>
      <c r="E63" s="39">
        <v>3000</v>
      </c>
      <c r="F63" s="40"/>
      <c r="H63" s="64"/>
      <c r="I63" s="64"/>
    </row>
    <row r="64" spans="1:9" s="2" customFormat="1" ht="18" customHeight="1">
      <c r="A64" s="37" t="s">
        <v>131</v>
      </c>
      <c r="B64" s="38" t="s">
        <v>57</v>
      </c>
      <c r="C64" s="38"/>
      <c r="D64" s="39"/>
      <c r="E64" s="39">
        <v>9500</v>
      </c>
      <c r="F64" s="40"/>
      <c r="H64" s="64"/>
      <c r="I64" s="64"/>
    </row>
    <row r="65" spans="1:9" s="2" customFormat="1" ht="18" customHeight="1">
      <c r="A65" s="37" t="s">
        <v>132</v>
      </c>
      <c r="B65" s="38" t="s">
        <v>58</v>
      </c>
      <c r="C65" s="38"/>
      <c r="D65" s="39"/>
      <c r="E65" s="39">
        <v>12901</v>
      </c>
      <c r="F65" s="40"/>
      <c r="H65" s="64"/>
      <c r="I65" s="64"/>
    </row>
    <row r="66" spans="1:9" s="2" customFormat="1" ht="18" customHeight="1">
      <c r="A66" s="38" t="s">
        <v>150</v>
      </c>
      <c r="B66" s="38" t="s">
        <v>152</v>
      </c>
      <c r="C66" s="38"/>
      <c r="D66" s="39"/>
      <c r="E66" s="39">
        <v>1239</v>
      </c>
      <c r="F66" s="40"/>
      <c r="H66" s="64"/>
      <c r="I66" s="64"/>
    </row>
    <row r="67" spans="1:9" s="2" customFormat="1" ht="18" customHeight="1">
      <c r="A67" s="27" t="s">
        <v>151</v>
      </c>
      <c r="B67" s="38" t="s">
        <v>153</v>
      </c>
      <c r="C67" s="38"/>
      <c r="D67" s="39"/>
      <c r="E67" s="39">
        <v>10000</v>
      </c>
      <c r="F67" s="40"/>
      <c r="H67" s="64"/>
      <c r="I67" s="64"/>
    </row>
    <row r="68" spans="1:9" s="2" customFormat="1" ht="18" customHeight="1">
      <c r="A68" s="18" t="s">
        <v>19</v>
      </c>
      <c r="B68" s="19" t="s">
        <v>22</v>
      </c>
      <c r="C68" s="19" t="s">
        <v>35</v>
      </c>
      <c r="D68" s="20">
        <v>4800</v>
      </c>
      <c r="E68" s="20">
        <v>4800</v>
      </c>
      <c r="F68" s="21">
        <f>E68/D68*100</f>
        <v>100</v>
      </c>
      <c r="H68" s="64"/>
      <c r="I68" s="64"/>
    </row>
    <row r="69" spans="1:9" s="3" customFormat="1" ht="18" customHeight="1">
      <c r="A69" s="41" t="s">
        <v>83</v>
      </c>
      <c r="B69" s="23" t="s">
        <v>44</v>
      </c>
      <c r="C69" s="27"/>
      <c r="D69" s="42"/>
      <c r="E69" s="42"/>
      <c r="F69" s="28"/>
      <c r="H69" s="62"/>
      <c r="I69" s="62"/>
    </row>
    <row r="70" spans="1:9" s="1" customFormat="1" ht="18" customHeight="1">
      <c r="A70" s="16" t="s">
        <v>23</v>
      </c>
      <c r="B70" s="9" t="s">
        <v>24</v>
      </c>
      <c r="C70" s="7"/>
      <c r="D70" s="8">
        <f>SUM(D71+D74+D75+D76)</f>
        <v>315600</v>
      </c>
      <c r="E70" s="8">
        <f>SUM(E71+E74+E75+E76)</f>
        <v>285600</v>
      </c>
      <c r="F70" s="17">
        <f aca="true" t="shared" si="0" ref="F70:F76">E70/D70*100</f>
        <v>90.49429657794677</v>
      </c>
      <c r="H70" s="65"/>
      <c r="I70" s="65"/>
    </row>
    <row r="71" spans="1:9" s="1" customFormat="1" ht="18" customHeight="1">
      <c r="A71" s="52" t="s">
        <v>8</v>
      </c>
      <c r="B71" s="56" t="s">
        <v>92</v>
      </c>
      <c r="C71" s="19" t="s">
        <v>30</v>
      </c>
      <c r="D71" s="20">
        <v>8000</v>
      </c>
      <c r="E71" s="20">
        <v>8000</v>
      </c>
      <c r="F71" s="21">
        <f t="shared" si="0"/>
        <v>100</v>
      </c>
      <c r="H71" s="65"/>
      <c r="I71" s="65"/>
    </row>
    <row r="72" spans="1:9" s="69" customFormat="1" ht="18" customHeight="1">
      <c r="A72" s="60" t="s">
        <v>73</v>
      </c>
      <c r="B72" s="66" t="s">
        <v>154</v>
      </c>
      <c r="C72" s="67"/>
      <c r="D72" s="61"/>
      <c r="E72" s="61">
        <v>4000</v>
      </c>
      <c r="F72" s="68"/>
      <c r="H72" s="70"/>
      <c r="I72" s="70"/>
    </row>
    <row r="73" spans="1:9" s="69" customFormat="1" ht="18" customHeight="1">
      <c r="A73" s="71" t="s">
        <v>155</v>
      </c>
      <c r="B73" s="66" t="s">
        <v>156</v>
      </c>
      <c r="C73" s="72"/>
      <c r="D73" s="73"/>
      <c r="E73" s="73">
        <v>4000</v>
      </c>
      <c r="F73" s="74"/>
      <c r="H73" s="70"/>
      <c r="I73" s="70"/>
    </row>
    <row r="74" spans="1:9" s="2" customFormat="1" ht="18" customHeight="1">
      <c r="A74" s="18" t="s">
        <v>9</v>
      </c>
      <c r="B74" s="19" t="s">
        <v>90</v>
      </c>
      <c r="C74" s="19" t="s">
        <v>89</v>
      </c>
      <c r="D74" s="20">
        <v>57600</v>
      </c>
      <c r="E74" s="20">
        <v>57600</v>
      </c>
      <c r="F74" s="21">
        <f t="shared" si="0"/>
        <v>100</v>
      </c>
      <c r="H74" s="64"/>
      <c r="I74" s="64"/>
    </row>
    <row r="75" spans="1:9" s="2" customFormat="1" ht="18" customHeight="1">
      <c r="A75" s="18" t="s">
        <v>10</v>
      </c>
      <c r="B75" s="19" t="s">
        <v>91</v>
      </c>
      <c r="C75" s="19" t="s">
        <v>89</v>
      </c>
      <c r="D75" s="20">
        <v>100000</v>
      </c>
      <c r="E75" s="20">
        <v>100000</v>
      </c>
      <c r="F75" s="21">
        <f>E75/D75*100</f>
        <v>100</v>
      </c>
      <c r="H75" s="64"/>
      <c r="I75" s="64"/>
    </row>
    <row r="76" spans="1:9" s="2" customFormat="1" ht="18" customHeight="1">
      <c r="A76" s="18" t="s">
        <v>11</v>
      </c>
      <c r="B76" s="19" t="s">
        <v>26</v>
      </c>
      <c r="C76" s="19" t="s">
        <v>36</v>
      </c>
      <c r="D76" s="20">
        <v>150000</v>
      </c>
      <c r="E76" s="20">
        <f>SUM(E77:E81)</f>
        <v>120000</v>
      </c>
      <c r="F76" s="21">
        <f t="shared" si="0"/>
        <v>80</v>
      </c>
      <c r="H76" s="64"/>
      <c r="I76" s="64"/>
    </row>
    <row r="77" spans="1:6" ht="18" customHeight="1">
      <c r="A77" s="30" t="s">
        <v>76</v>
      </c>
      <c r="B77" s="32" t="s">
        <v>60</v>
      </c>
      <c r="C77" s="38"/>
      <c r="D77" s="33"/>
      <c r="E77" s="33">
        <v>40000</v>
      </c>
      <c r="F77" s="34"/>
    </row>
    <row r="78" spans="1:6" ht="18" customHeight="1">
      <c r="A78" s="30" t="s">
        <v>105</v>
      </c>
      <c r="B78" s="32" t="s">
        <v>61</v>
      </c>
      <c r="C78" s="38"/>
      <c r="D78" s="33"/>
      <c r="E78" s="33">
        <v>30000</v>
      </c>
      <c r="F78" s="34"/>
    </row>
    <row r="79" spans="1:6" ht="18" customHeight="1">
      <c r="A79" s="30" t="s">
        <v>106</v>
      </c>
      <c r="B79" s="32" t="s">
        <v>62</v>
      </c>
      <c r="C79" s="38"/>
      <c r="D79" s="33"/>
      <c r="E79" s="33">
        <v>10000</v>
      </c>
      <c r="F79" s="34"/>
    </row>
    <row r="80" spans="1:6" ht="18" customHeight="1">
      <c r="A80" s="30" t="s">
        <v>107</v>
      </c>
      <c r="B80" s="32" t="s">
        <v>102</v>
      </c>
      <c r="C80" s="38"/>
      <c r="D80" s="33"/>
      <c r="E80" s="33">
        <v>10000</v>
      </c>
      <c r="F80" s="34"/>
    </row>
    <row r="81" spans="1:6" ht="18" customHeight="1" thickBot="1">
      <c r="A81" s="47" t="s">
        <v>108</v>
      </c>
      <c r="B81" s="48" t="s">
        <v>63</v>
      </c>
      <c r="C81" s="49"/>
      <c r="D81" s="50"/>
      <c r="E81" s="50">
        <v>30000</v>
      </c>
      <c r="F81" s="51"/>
    </row>
    <row r="82" spans="4:6" ht="12.75">
      <c r="D82" s="4"/>
      <c r="E82" s="5"/>
      <c r="F82" s="5"/>
    </row>
    <row r="83" spans="4:6" ht="12.75">
      <c r="D83" s="4"/>
      <c r="E83" s="5"/>
      <c r="F83" s="5"/>
    </row>
    <row r="84" spans="5:6" ht="12.75">
      <c r="E84" s="5"/>
      <c r="F84" s="5"/>
    </row>
    <row r="85" spans="5:6" ht="12.75">
      <c r="E85" s="5"/>
      <c r="F85" s="5"/>
    </row>
    <row r="86" spans="5:6" ht="12.75">
      <c r="E86" s="5"/>
      <c r="F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</sheetData>
  <mergeCells count="3">
    <mergeCell ref="A4:F4"/>
    <mergeCell ref="A1:F1"/>
    <mergeCell ref="E2:F2"/>
  </mergeCells>
  <printOptions/>
  <pageMargins left="0.3937007874015748" right="0" top="0.5905511811023623" bottom="0.3937007874015748" header="0.5118110236220472" footer="0.1181102362204724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Gawronska Magdalena</cp:lastModifiedBy>
  <cp:lastPrinted>2005-03-29T13:23:16Z</cp:lastPrinted>
  <dcterms:created xsi:type="dcterms:W3CDTF">2004-03-22T12:34:22Z</dcterms:created>
  <dcterms:modified xsi:type="dcterms:W3CDTF">2005-05-12T09:02:47Z</dcterms:modified>
  <cp:category/>
  <cp:version/>
  <cp:contentType/>
  <cp:contentStatus/>
</cp:coreProperties>
</file>