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<sst xmlns="http://schemas.openxmlformats.org/spreadsheetml/2006/main" count="112" uniqueCount="75">
  <si>
    <t>p</t>
  </si>
  <si>
    <t>klasyfik. budżet.</t>
  </si>
  <si>
    <t>TREŚĆ</t>
  </si>
  <si>
    <t>Plan przed zmianą</t>
  </si>
  <si>
    <t>Zmiana ( + ) : ( - )</t>
  </si>
  <si>
    <t>Plan po zmianach</t>
  </si>
  <si>
    <t>śr. wł.</t>
  </si>
  <si>
    <t>dotacje</t>
  </si>
  <si>
    <t>RAZEM</t>
  </si>
  <si>
    <t>INWESTYCJE  OGÓŁEM = A + B                                                                                             wydatki na zdania inwestycjne dotyczące zadań gminy i powiatu</t>
  </si>
  <si>
    <t xml:space="preserve">A =  R A Z E M   wydatki na zadania inwestycjne dotyczace gminy </t>
  </si>
  <si>
    <t>lokalny transport zbiorowy</t>
  </si>
  <si>
    <t>drogi publiczne gminy</t>
  </si>
  <si>
    <t>urząd miasta</t>
  </si>
  <si>
    <t>gospodarka ściekowa i ochrona wód</t>
  </si>
  <si>
    <t>oświetlenie ulic</t>
  </si>
  <si>
    <t>instytucje kultury fizycznej</t>
  </si>
  <si>
    <t>pozostała działalność</t>
  </si>
  <si>
    <t>§ 6050</t>
  </si>
  <si>
    <t>k</t>
  </si>
  <si>
    <t>B = R A Z E M   wydatki na zadania inwestycjne dotyczace powiatu</t>
  </si>
  <si>
    <t>szkoły podstawowe</t>
  </si>
  <si>
    <t>przedszola</t>
  </si>
  <si>
    <t>schroniska dla zwierząt</t>
  </si>
  <si>
    <t>WYDZIAŁ INFRASTRUKTURY MIASTA</t>
  </si>
  <si>
    <t>Rady Miasta w Piotrkowie Tryb.</t>
  </si>
  <si>
    <t>gimnazja</t>
  </si>
  <si>
    <t>domy pomocy społecznej</t>
  </si>
  <si>
    <t>ośrodki pomocy społecznej</t>
  </si>
  <si>
    <t>gospodarka gruntami i nieruchomościami</t>
  </si>
  <si>
    <t>pozostała działalność w gosp.mieszkaniowej</t>
  </si>
  <si>
    <t>cmentarze</t>
  </si>
  <si>
    <t>pozostała działalność w działaln.usługowej</t>
  </si>
  <si>
    <t>ochotnicze straże pożarne</t>
  </si>
  <si>
    <t>straż miejska</t>
  </si>
  <si>
    <t>pozostała działalność w bezpieczeństwie</t>
  </si>
  <si>
    <t>programy profilaktyki zdrowotnej</t>
  </si>
  <si>
    <t>żłobek</t>
  </si>
  <si>
    <t>pozostała działalność w gosp. komunalnej</t>
  </si>
  <si>
    <t>zadania w zakresie kultury</t>
  </si>
  <si>
    <t>pozostała działalność w kulturze fizycznej</t>
  </si>
  <si>
    <t>900 - 90095</t>
  </si>
  <si>
    <t>Gospodarka komunalna</t>
  </si>
  <si>
    <t>nadzór budowlany</t>
  </si>
  <si>
    <t>obrona cywilna</t>
  </si>
  <si>
    <t>szkoły zawodowe</t>
  </si>
  <si>
    <t>placówki opiekuńczo-wychowawcze</t>
  </si>
  <si>
    <t>Transport i łączność</t>
  </si>
  <si>
    <t>Kanalizacja sanitarna w ul. Gęsiej,</t>
  </si>
  <si>
    <t>w ul. Gościnnej wraz z przepompownią</t>
  </si>
  <si>
    <t>pożyczki nr</t>
  </si>
  <si>
    <t>108/OW/P/03</t>
  </si>
  <si>
    <t>umorzenie</t>
  </si>
  <si>
    <t>u</t>
  </si>
  <si>
    <t xml:space="preserve">Rewitalizacja Starówki - etap I wraz </t>
  </si>
  <si>
    <t>z kanalizacją deszczową</t>
  </si>
  <si>
    <t>GFOŚiGW</t>
  </si>
  <si>
    <t>600-60016</t>
  </si>
  <si>
    <t>§ 6052</t>
  </si>
  <si>
    <t>Budowa obwodnicy Miasta Piotrkowa Tryb.</t>
  </si>
  <si>
    <t>etap I</t>
  </si>
  <si>
    <t>etap II</t>
  </si>
  <si>
    <t>ś</t>
  </si>
  <si>
    <t>OGÓŁEM wartość</t>
  </si>
  <si>
    <t>na ul. Gościnnej</t>
  </si>
  <si>
    <t>Załącznik nr 5</t>
  </si>
  <si>
    <t>900 - 90001</t>
  </si>
  <si>
    <t>Regulacja stosunków wodnych w dolinach rzeki</t>
  </si>
  <si>
    <t>Strawy i rzeki Wierzejki</t>
  </si>
  <si>
    <t>Kanalizacja deszczowa dla Os. Jeziorna I</t>
  </si>
  <si>
    <t>z przepustem</t>
  </si>
  <si>
    <t>Zmiany wprowadzone autopoprawką zaznaczono na szaro.</t>
  </si>
  <si>
    <t xml:space="preserve">ZMIANY  W  PLANIE  NAKŁADÓW  NA  INWESTYCJE  </t>
  </si>
  <si>
    <t>do Uchwały Nr  XXXVI/538/05</t>
  </si>
  <si>
    <t>z dnia    27 kwietnia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</si>
</sst>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vertical="center" wrapText="1"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3" fillId="0" borderId="4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vertical="center"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 vertical="center" wrapText="1"/>
    </xf>
    <xf numFmtId="3" fontId="0" fillId="2" borderId="3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vertical="center" wrapText="1"/>
    </xf>
    <xf numFmtId="3" fontId="0" fillId="2" borderId="4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3" fontId="0" fillId="2" borderId="4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 horizontal="right"/>
    </xf>
    <xf numFmtId="3" fontId="0" fillId="2" borderId="3" xfId="0" applyNumberFormat="1" applyFont="1" applyFill="1" applyBorder="1" applyAlignment="1">
      <alignment vertical="center" wrapText="1"/>
    </xf>
    <xf numFmtId="3" fontId="5" fillId="2" borderId="3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 topLeftCell="A3">
      <selection activeCell="F3" sqref="F3"/>
    </sheetView>
  </sheetViews>
  <sheetFormatPr defaultColWidth="9.00390625" defaultRowHeight="12.75"/>
  <cols>
    <col min="1" max="1" width="10.125" style="0" customWidth="1"/>
    <col min="2" max="2" width="39.875" style="0" customWidth="1"/>
    <col min="3" max="3" width="10.75390625" style="0" customWidth="1"/>
    <col min="4" max="4" width="9.75390625" style="0" customWidth="1"/>
    <col min="5" max="5" width="10.125" style="0" customWidth="1"/>
    <col min="6" max="6" width="10.00390625" style="0" customWidth="1"/>
    <col min="7" max="7" width="8.75390625" style="0" customWidth="1"/>
    <col min="8" max="9" width="10.25390625" style="0" customWidth="1"/>
    <col min="10" max="10" width="10.00390625" style="0" customWidth="1"/>
    <col min="11" max="11" width="11.00390625" style="0" customWidth="1"/>
  </cols>
  <sheetData>
    <row r="1" spans="9:12" ht="12.75">
      <c r="I1" s="84" t="s">
        <v>65</v>
      </c>
      <c r="J1" s="84"/>
      <c r="K1" s="84"/>
      <c r="L1" s="84"/>
    </row>
    <row r="2" spans="9:12" ht="12.75">
      <c r="I2" s="84" t="s">
        <v>73</v>
      </c>
      <c r="J2" s="84"/>
      <c r="K2" s="84"/>
      <c r="L2" s="84"/>
    </row>
    <row r="3" spans="9:12" ht="12.75">
      <c r="I3" s="84" t="s">
        <v>25</v>
      </c>
      <c r="J3" s="84"/>
      <c r="K3" s="84"/>
      <c r="L3" s="84"/>
    </row>
    <row r="4" spans="9:12" ht="12.75">
      <c r="I4" s="84" t="s">
        <v>74</v>
      </c>
      <c r="J4" s="84"/>
      <c r="K4" s="84"/>
      <c r="L4" s="84"/>
    </row>
    <row r="6" spans="1:12" ht="21.75" customHeight="1">
      <c r="A6" s="87" t="s">
        <v>72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3.5" customHeight="1">
      <c r="A8" s="86" t="s">
        <v>1</v>
      </c>
      <c r="B8" s="86" t="s">
        <v>2</v>
      </c>
      <c r="C8" s="88" t="s">
        <v>3</v>
      </c>
      <c r="D8" s="88"/>
      <c r="E8" s="88"/>
      <c r="F8" s="88" t="s">
        <v>4</v>
      </c>
      <c r="G8" s="88"/>
      <c r="H8" s="88"/>
      <c r="I8" s="88" t="s">
        <v>5</v>
      </c>
      <c r="J8" s="88"/>
      <c r="K8" s="88"/>
      <c r="L8" s="3"/>
    </row>
    <row r="9" spans="1:12" ht="14.25" customHeight="1">
      <c r="A9" s="86"/>
      <c r="B9" s="86"/>
      <c r="C9" s="2" t="s">
        <v>6</v>
      </c>
      <c r="D9" s="2" t="s">
        <v>7</v>
      </c>
      <c r="E9" s="2" t="s">
        <v>8</v>
      </c>
      <c r="F9" s="2" t="s">
        <v>6</v>
      </c>
      <c r="G9" s="2" t="s">
        <v>7</v>
      </c>
      <c r="H9" s="2" t="s">
        <v>8</v>
      </c>
      <c r="I9" s="2" t="s">
        <v>6</v>
      </c>
      <c r="J9" s="2" t="s">
        <v>7</v>
      </c>
      <c r="K9" s="2" t="s">
        <v>8</v>
      </c>
      <c r="L9" s="3"/>
    </row>
    <row r="10" spans="1:12" ht="12.7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3"/>
    </row>
    <row r="11" spans="1:12" ht="39.75" customHeight="1">
      <c r="A11" s="86" t="s">
        <v>9</v>
      </c>
      <c r="B11" s="86"/>
      <c r="C11" s="4">
        <f>C12+C69</f>
        <v>23790995</v>
      </c>
      <c r="D11" s="4">
        <f>D12+D69</f>
        <v>3166078</v>
      </c>
      <c r="E11" s="4">
        <f>C11+D11</f>
        <v>26957073</v>
      </c>
      <c r="F11" s="4">
        <f>F12</f>
        <v>2570000</v>
      </c>
      <c r="G11" s="4">
        <f>G12</f>
        <v>0</v>
      </c>
      <c r="H11" s="4">
        <f aca="true" t="shared" si="0" ref="H11:H37">F11+G11</f>
        <v>2570000</v>
      </c>
      <c r="I11" s="4">
        <f aca="true" t="shared" si="1" ref="I11:K35">C11+F11</f>
        <v>26360995</v>
      </c>
      <c r="J11" s="4">
        <f t="shared" si="1"/>
        <v>3166078</v>
      </c>
      <c r="K11" s="4">
        <f>SUM(I11:J11)</f>
        <v>29527073</v>
      </c>
      <c r="L11" s="3"/>
    </row>
    <row r="12" spans="1:12" ht="27" customHeight="1">
      <c r="A12" s="85" t="s">
        <v>10</v>
      </c>
      <c r="B12" s="85"/>
      <c r="C12" s="4">
        <f>SUM(C13:C36)</f>
        <v>18557995</v>
      </c>
      <c r="D12" s="4">
        <f>SUM(D13:D36)</f>
        <v>1304078</v>
      </c>
      <c r="E12" s="4">
        <f>SUM(C12:D12)</f>
        <v>19862073</v>
      </c>
      <c r="F12" s="4">
        <f>SUM(F13:F34)</f>
        <v>2570000</v>
      </c>
      <c r="G12" s="4">
        <f>SUM(G13:G34)</f>
        <v>0</v>
      </c>
      <c r="H12" s="4">
        <f t="shared" si="0"/>
        <v>2570000</v>
      </c>
      <c r="I12" s="4">
        <f t="shared" si="1"/>
        <v>21127995</v>
      </c>
      <c r="J12" s="4">
        <f t="shared" si="1"/>
        <v>1304078</v>
      </c>
      <c r="K12" s="4">
        <f t="shared" si="1"/>
        <v>22432073</v>
      </c>
      <c r="L12" s="3"/>
    </row>
    <row r="13" spans="1:12" ht="12.75" customHeight="1">
      <c r="A13" s="5">
        <v>60004</v>
      </c>
      <c r="B13" s="6" t="s">
        <v>11</v>
      </c>
      <c r="C13" s="7">
        <v>51500</v>
      </c>
      <c r="D13" s="7">
        <v>0</v>
      </c>
      <c r="E13" s="8">
        <f aca="true" t="shared" si="2" ref="E13:E37">C13+D13</f>
        <v>51500</v>
      </c>
      <c r="F13" s="7">
        <v>0</v>
      </c>
      <c r="G13" s="7">
        <f>-G1</f>
        <v>0</v>
      </c>
      <c r="H13" s="8">
        <f t="shared" si="0"/>
        <v>0</v>
      </c>
      <c r="I13" s="8">
        <f t="shared" si="1"/>
        <v>51500</v>
      </c>
      <c r="J13" s="8">
        <f t="shared" si="1"/>
        <v>0</v>
      </c>
      <c r="K13" s="8">
        <f t="shared" si="1"/>
        <v>51500</v>
      </c>
      <c r="L13" s="3"/>
    </row>
    <row r="14" spans="1:12" ht="12.75" customHeight="1">
      <c r="A14" s="5">
        <v>60016</v>
      </c>
      <c r="B14" s="6" t="s">
        <v>12</v>
      </c>
      <c r="C14" s="7">
        <v>4468500</v>
      </c>
      <c r="D14" s="7">
        <v>0</v>
      </c>
      <c r="E14" s="8">
        <f t="shared" si="2"/>
        <v>4468500</v>
      </c>
      <c r="F14" s="7">
        <f>F38</f>
        <v>2570000</v>
      </c>
      <c r="G14" s="7">
        <f>-G2</f>
        <v>0</v>
      </c>
      <c r="H14" s="8">
        <f>F14+G14</f>
        <v>2570000</v>
      </c>
      <c r="I14" s="8">
        <f>C14+F14</f>
        <v>7038500</v>
      </c>
      <c r="J14" s="8">
        <f>D14+G14</f>
        <v>0</v>
      </c>
      <c r="K14" s="8">
        <f>E14+H14</f>
        <v>7038500</v>
      </c>
      <c r="L14" s="3"/>
    </row>
    <row r="15" spans="1:12" ht="12.75" customHeight="1">
      <c r="A15" s="5">
        <v>70005</v>
      </c>
      <c r="B15" s="6" t="s">
        <v>29</v>
      </c>
      <c r="C15" s="7">
        <v>670000</v>
      </c>
      <c r="D15" s="7">
        <v>0</v>
      </c>
      <c r="E15" s="8">
        <f t="shared" si="2"/>
        <v>670000</v>
      </c>
      <c r="F15" s="7">
        <v>0</v>
      </c>
      <c r="G15" s="7">
        <v>0</v>
      </c>
      <c r="H15" s="8">
        <f t="shared" si="0"/>
        <v>0</v>
      </c>
      <c r="I15" s="8">
        <f t="shared" si="1"/>
        <v>670000</v>
      </c>
      <c r="J15" s="8">
        <f t="shared" si="1"/>
        <v>0</v>
      </c>
      <c r="K15" s="8">
        <f t="shared" si="1"/>
        <v>670000</v>
      </c>
      <c r="L15" s="3"/>
    </row>
    <row r="16" spans="1:12" ht="12.75" customHeight="1">
      <c r="A16" s="5">
        <v>70095</v>
      </c>
      <c r="B16" s="6" t="s">
        <v>30</v>
      </c>
      <c r="C16" s="7">
        <v>3122000</v>
      </c>
      <c r="D16" s="7">
        <v>440000</v>
      </c>
      <c r="E16" s="8">
        <f t="shared" si="2"/>
        <v>3562000</v>
      </c>
      <c r="F16" s="7">
        <v>0</v>
      </c>
      <c r="G16" s="7">
        <v>0</v>
      </c>
      <c r="H16" s="8">
        <f t="shared" si="0"/>
        <v>0</v>
      </c>
      <c r="I16" s="8">
        <f t="shared" si="1"/>
        <v>3122000</v>
      </c>
      <c r="J16" s="8">
        <f t="shared" si="1"/>
        <v>440000</v>
      </c>
      <c r="K16" s="8">
        <f t="shared" si="1"/>
        <v>3562000</v>
      </c>
      <c r="L16" s="3"/>
    </row>
    <row r="17" spans="1:12" ht="12.75" customHeight="1">
      <c r="A17" s="5">
        <v>71035</v>
      </c>
      <c r="B17" s="6" t="s">
        <v>31</v>
      </c>
      <c r="C17" s="7">
        <v>30000</v>
      </c>
      <c r="D17" s="7">
        <v>0</v>
      </c>
      <c r="E17" s="8">
        <f t="shared" si="2"/>
        <v>30000</v>
      </c>
      <c r="F17" s="7">
        <v>0</v>
      </c>
      <c r="G17" s="7">
        <v>0</v>
      </c>
      <c r="H17" s="8">
        <f>F17+G17</f>
        <v>0</v>
      </c>
      <c r="I17" s="8">
        <f t="shared" si="1"/>
        <v>30000</v>
      </c>
      <c r="J17" s="8">
        <f t="shared" si="1"/>
        <v>0</v>
      </c>
      <c r="K17" s="8">
        <f t="shared" si="1"/>
        <v>30000</v>
      </c>
      <c r="L17" s="3"/>
    </row>
    <row r="18" spans="1:12" ht="12.75" customHeight="1">
      <c r="A18" s="5">
        <v>71095</v>
      </c>
      <c r="B18" s="6" t="s">
        <v>32</v>
      </c>
      <c r="C18" s="7">
        <v>29500</v>
      </c>
      <c r="D18" s="7">
        <v>0</v>
      </c>
      <c r="E18" s="8">
        <f>C18+D18</f>
        <v>29500</v>
      </c>
      <c r="F18" s="7">
        <v>0</v>
      </c>
      <c r="G18" s="7">
        <v>0</v>
      </c>
      <c r="H18" s="8">
        <f>F18+G18</f>
        <v>0</v>
      </c>
      <c r="I18" s="8">
        <f t="shared" si="1"/>
        <v>29500</v>
      </c>
      <c r="J18" s="8">
        <f t="shared" si="1"/>
        <v>0</v>
      </c>
      <c r="K18" s="8">
        <f t="shared" si="1"/>
        <v>29500</v>
      </c>
      <c r="L18" s="3"/>
    </row>
    <row r="19" spans="1:12" ht="12.75" customHeight="1">
      <c r="A19" s="5">
        <v>75023</v>
      </c>
      <c r="B19" s="6" t="s">
        <v>13</v>
      </c>
      <c r="C19" s="7">
        <v>1921449</v>
      </c>
      <c r="D19" s="7">
        <v>364078</v>
      </c>
      <c r="E19" s="8">
        <f t="shared" si="2"/>
        <v>2285527</v>
      </c>
      <c r="F19" s="7">
        <v>0</v>
      </c>
      <c r="G19" s="7">
        <v>0</v>
      </c>
      <c r="H19" s="8">
        <f t="shared" si="0"/>
        <v>0</v>
      </c>
      <c r="I19" s="8">
        <f t="shared" si="1"/>
        <v>1921449</v>
      </c>
      <c r="J19" s="8">
        <f t="shared" si="1"/>
        <v>364078</v>
      </c>
      <c r="K19" s="8">
        <f t="shared" si="1"/>
        <v>2285527</v>
      </c>
      <c r="L19" s="3"/>
    </row>
    <row r="20" spans="1:12" ht="12.75" customHeight="1">
      <c r="A20" s="5">
        <v>75412</v>
      </c>
      <c r="B20" s="6" t="s">
        <v>33</v>
      </c>
      <c r="C20" s="7">
        <v>8000</v>
      </c>
      <c r="D20" s="7">
        <v>0</v>
      </c>
      <c r="E20" s="8">
        <f>C20+D20</f>
        <v>8000</v>
      </c>
      <c r="F20" s="7">
        <v>0</v>
      </c>
      <c r="G20" s="7">
        <v>0</v>
      </c>
      <c r="H20" s="8">
        <f>F20+G20</f>
        <v>0</v>
      </c>
      <c r="I20" s="8">
        <f t="shared" si="1"/>
        <v>8000</v>
      </c>
      <c r="J20" s="8">
        <f t="shared" si="1"/>
        <v>0</v>
      </c>
      <c r="K20" s="8">
        <f t="shared" si="1"/>
        <v>8000</v>
      </c>
      <c r="L20" s="3"/>
    </row>
    <row r="21" spans="1:12" ht="12.75" customHeight="1">
      <c r="A21" s="5">
        <v>75416</v>
      </c>
      <c r="B21" s="6" t="s">
        <v>34</v>
      </c>
      <c r="C21" s="7">
        <v>5000</v>
      </c>
      <c r="D21" s="7">
        <v>0</v>
      </c>
      <c r="E21" s="8">
        <f t="shared" si="2"/>
        <v>5000</v>
      </c>
      <c r="F21" s="7">
        <v>0</v>
      </c>
      <c r="G21" s="7">
        <v>0</v>
      </c>
      <c r="H21" s="8">
        <f>F21+G21</f>
        <v>0</v>
      </c>
      <c r="I21" s="8">
        <f t="shared" si="1"/>
        <v>5000</v>
      </c>
      <c r="J21" s="8">
        <f t="shared" si="1"/>
        <v>0</v>
      </c>
      <c r="K21" s="8">
        <f t="shared" si="1"/>
        <v>5000</v>
      </c>
      <c r="L21" s="3"/>
    </row>
    <row r="22" spans="1:12" ht="12.75" customHeight="1">
      <c r="A22" s="5">
        <v>75495</v>
      </c>
      <c r="B22" s="6" t="s">
        <v>35</v>
      </c>
      <c r="C22" s="7">
        <v>95000</v>
      </c>
      <c r="D22" s="7">
        <v>0</v>
      </c>
      <c r="E22" s="8">
        <f t="shared" si="2"/>
        <v>95000</v>
      </c>
      <c r="F22" s="7">
        <v>0</v>
      </c>
      <c r="G22" s="7">
        <v>0</v>
      </c>
      <c r="H22" s="8">
        <f>F22+G22</f>
        <v>0</v>
      </c>
      <c r="I22" s="8">
        <f t="shared" si="1"/>
        <v>95000</v>
      </c>
      <c r="J22" s="8">
        <f t="shared" si="1"/>
        <v>0</v>
      </c>
      <c r="K22" s="8">
        <f t="shared" si="1"/>
        <v>95000</v>
      </c>
      <c r="L22" s="3"/>
    </row>
    <row r="23" spans="1:12" ht="12.75" customHeight="1">
      <c r="A23" s="5">
        <v>80101</v>
      </c>
      <c r="B23" s="6" t="s">
        <v>21</v>
      </c>
      <c r="C23" s="7">
        <v>300000</v>
      </c>
      <c r="D23" s="7">
        <v>0</v>
      </c>
      <c r="E23" s="8">
        <f t="shared" si="2"/>
        <v>300000</v>
      </c>
      <c r="F23" s="7">
        <v>0</v>
      </c>
      <c r="G23" s="7">
        <v>0</v>
      </c>
      <c r="H23" s="8">
        <f t="shared" si="0"/>
        <v>0</v>
      </c>
      <c r="I23" s="8">
        <f t="shared" si="1"/>
        <v>300000</v>
      </c>
      <c r="J23" s="8">
        <f t="shared" si="1"/>
        <v>0</v>
      </c>
      <c r="K23" s="8">
        <f t="shared" si="1"/>
        <v>300000</v>
      </c>
      <c r="L23" s="3"/>
    </row>
    <row r="24" spans="1:12" ht="12.75" customHeight="1">
      <c r="A24" s="5">
        <v>80104</v>
      </c>
      <c r="B24" s="6" t="s">
        <v>22</v>
      </c>
      <c r="C24" s="7">
        <v>50000</v>
      </c>
      <c r="D24" s="7">
        <v>0</v>
      </c>
      <c r="E24" s="8">
        <f t="shared" si="2"/>
        <v>50000</v>
      </c>
      <c r="F24" s="7">
        <v>0</v>
      </c>
      <c r="G24" s="7">
        <v>0</v>
      </c>
      <c r="H24" s="8">
        <f t="shared" si="0"/>
        <v>0</v>
      </c>
      <c r="I24" s="8">
        <f t="shared" si="1"/>
        <v>50000</v>
      </c>
      <c r="J24" s="8">
        <f t="shared" si="1"/>
        <v>0</v>
      </c>
      <c r="K24" s="8">
        <f t="shared" si="1"/>
        <v>50000</v>
      </c>
      <c r="L24" s="3"/>
    </row>
    <row r="25" spans="1:12" ht="12.75" customHeight="1">
      <c r="A25" s="5">
        <v>80110</v>
      </c>
      <c r="B25" s="6" t="s">
        <v>26</v>
      </c>
      <c r="C25" s="7">
        <v>710000</v>
      </c>
      <c r="D25" s="7">
        <v>0</v>
      </c>
      <c r="E25" s="8">
        <f t="shared" si="2"/>
        <v>710000</v>
      </c>
      <c r="F25" s="7">
        <v>0</v>
      </c>
      <c r="G25" s="7">
        <v>0</v>
      </c>
      <c r="H25" s="8">
        <f t="shared" si="0"/>
        <v>0</v>
      </c>
      <c r="I25" s="8">
        <f t="shared" si="1"/>
        <v>710000</v>
      </c>
      <c r="J25" s="8">
        <f t="shared" si="1"/>
        <v>0</v>
      </c>
      <c r="K25" s="8">
        <f t="shared" si="1"/>
        <v>710000</v>
      </c>
      <c r="L25" s="3"/>
    </row>
    <row r="26" spans="1:12" ht="12.75" customHeight="1">
      <c r="A26" s="5">
        <v>85149</v>
      </c>
      <c r="B26" s="6" t="s">
        <v>36</v>
      </c>
      <c r="C26" s="7">
        <v>80000</v>
      </c>
      <c r="D26" s="7">
        <v>0</v>
      </c>
      <c r="E26" s="8">
        <f t="shared" si="2"/>
        <v>80000</v>
      </c>
      <c r="F26" s="7">
        <v>0</v>
      </c>
      <c r="G26" s="7">
        <v>0</v>
      </c>
      <c r="H26" s="8">
        <f t="shared" si="0"/>
        <v>0</v>
      </c>
      <c r="I26" s="8">
        <f t="shared" si="1"/>
        <v>80000</v>
      </c>
      <c r="J26" s="8">
        <f t="shared" si="1"/>
        <v>0</v>
      </c>
      <c r="K26" s="8">
        <f t="shared" si="1"/>
        <v>80000</v>
      </c>
      <c r="L26" s="3"/>
    </row>
    <row r="27" spans="1:12" ht="12.75" customHeight="1">
      <c r="A27" s="5">
        <v>85202</v>
      </c>
      <c r="B27" s="6" t="s">
        <v>27</v>
      </c>
      <c r="C27" s="7">
        <v>7000</v>
      </c>
      <c r="D27" s="7">
        <v>0</v>
      </c>
      <c r="E27" s="8">
        <f t="shared" si="2"/>
        <v>7000</v>
      </c>
      <c r="F27" s="7">
        <v>0</v>
      </c>
      <c r="G27" s="7">
        <v>0</v>
      </c>
      <c r="H27" s="8">
        <f t="shared" si="0"/>
        <v>0</v>
      </c>
      <c r="I27" s="8">
        <f t="shared" si="1"/>
        <v>7000</v>
      </c>
      <c r="J27" s="8">
        <f t="shared" si="1"/>
        <v>0</v>
      </c>
      <c r="K27" s="8">
        <f t="shared" si="1"/>
        <v>7000</v>
      </c>
      <c r="L27" s="3"/>
    </row>
    <row r="28" spans="1:12" ht="12.75" customHeight="1">
      <c r="A28" s="5">
        <v>85219</v>
      </c>
      <c r="B28" s="6" t="s">
        <v>28</v>
      </c>
      <c r="C28" s="7">
        <v>15300</v>
      </c>
      <c r="D28" s="7">
        <v>0</v>
      </c>
      <c r="E28" s="8">
        <f t="shared" si="2"/>
        <v>15300</v>
      </c>
      <c r="F28" s="7">
        <v>0</v>
      </c>
      <c r="G28" s="7">
        <v>0</v>
      </c>
      <c r="H28" s="8">
        <f t="shared" si="0"/>
        <v>0</v>
      </c>
      <c r="I28" s="8">
        <f t="shared" si="1"/>
        <v>15300</v>
      </c>
      <c r="J28" s="8">
        <f t="shared" si="1"/>
        <v>0</v>
      </c>
      <c r="K28" s="8">
        <f t="shared" si="1"/>
        <v>15300</v>
      </c>
      <c r="L28" s="3"/>
    </row>
    <row r="29" spans="1:12" ht="12.75" customHeight="1">
      <c r="A29" s="5">
        <v>85305</v>
      </c>
      <c r="B29" s="6" t="s">
        <v>37</v>
      </c>
      <c r="C29" s="7">
        <v>7000</v>
      </c>
      <c r="D29" s="7">
        <v>0</v>
      </c>
      <c r="E29" s="8">
        <f>C29+D29</f>
        <v>7000</v>
      </c>
      <c r="F29" s="7">
        <v>0</v>
      </c>
      <c r="G29" s="7">
        <v>0</v>
      </c>
      <c r="H29" s="8">
        <f t="shared" si="0"/>
        <v>0</v>
      </c>
      <c r="I29" s="8">
        <f>C29+F29</f>
        <v>7000</v>
      </c>
      <c r="J29" s="8">
        <f>D29+G29</f>
        <v>0</v>
      </c>
      <c r="K29" s="8">
        <f>E29+H29</f>
        <v>7000</v>
      </c>
      <c r="L29" s="3"/>
    </row>
    <row r="30" spans="1:12" ht="12.75" customHeight="1">
      <c r="A30" s="5">
        <v>90001</v>
      </c>
      <c r="B30" s="6" t="s">
        <v>14</v>
      </c>
      <c r="C30" s="7">
        <v>470000</v>
      </c>
      <c r="D30" s="7">
        <v>0</v>
      </c>
      <c r="E30" s="8">
        <f t="shared" si="2"/>
        <v>470000</v>
      </c>
      <c r="F30" s="7">
        <f>F46</f>
        <v>-185000</v>
      </c>
      <c r="G30" s="7">
        <v>0</v>
      </c>
      <c r="H30" s="8">
        <f t="shared" si="0"/>
        <v>-185000</v>
      </c>
      <c r="I30" s="8">
        <f t="shared" si="1"/>
        <v>285000</v>
      </c>
      <c r="J30" s="8">
        <f t="shared" si="1"/>
        <v>0</v>
      </c>
      <c r="K30" s="8">
        <f t="shared" si="1"/>
        <v>285000</v>
      </c>
      <c r="L30" s="3"/>
    </row>
    <row r="31" spans="1:12" ht="12.75" customHeight="1">
      <c r="A31" s="5">
        <v>90013</v>
      </c>
      <c r="B31" s="6" t="s">
        <v>23</v>
      </c>
      <c r="C31" s="7">
        <v>100000</v>
      </c>
      <c r="D31" s="7">
        <v>0</v>
      </c>
      <c r="E31" s="8">
        <f t="shared" si="2"/>
        <v>100000</v>
      </c>
      <c r="F31" s="7">
        <v>0</v>
      </c>
      <c r="G31" s="7">
        <v>0</v>
      </c>
      <c r="H31" s="8">
        <f t="shared" si="0"/>
        <v>0</v>
      </c>
      <c r="I31" s="8">
        <f t="shared" si="1"/>
        <v>100000</v>
      </c>
      <c r="J31" s="8">
        <f t="shared" si="1"/>
        <v>0</v>
      </c>
      <c r="K31" s="8">
        <f t="shared" si="1"/>
        <v>100000</v>
      </c>
      <c r="L31" s="3"/>
    </row>
    <row r="32" spans="1:12" ht="12.75" customHeight="1">
      <c r="A32" s="5">
        <v>90015</v>
      </c>
      <c r="B32" s="6" t="s">
        <v>15</v>
      </c>
      <c r="C32" s="7">
        <v>500000</v>
      </c>
      <c r="D32" s="7">
        <v>0</v>
      </c>
      <c r="E32" s="8">
        <f t="shared" si="2"/>
        <v>500000</v>
      </c>
      <c r="F32" s="7">
        <v>0</v>
      </c>
      <c r="G32" s="7">
        <v>0</v>
      </c>
      <c r="H32" s="8">
        <f t="shared" si="0"/>
        <v>0</v>
      </c>
      <c r="I32" s="8">
        <f t="shared" si="1"/>
        <v>500000</v>
      </c>
      <c r="J32" s="8">
        <f t="shared" si="1"/>
        <v>0</v>
      </c>
      <c r="K32" s="8">
        <f t="shared" si="1"/>
        <v>500000</v>
      </c>
      <c r="L32" s="3"/>
    </row>
    <row r="33" spans="1:12" ht="12.75" customHeight="1">
      <c r="A33" s="5">
        <v>90095</v>
      </c>
      <c r="B33" s="6" t="s">
        <v>38</v>
      </c>
      <c r="C33" s="7">
        <v>5391246</v>
      </c>
      <c r="D33" s="7">
        <v>500000</v>
      </c>
      <c r="E33" s="8">
        <f t="shared" si="2"/>
        <v>5891246</v>
      </c>
      <c r="F33" s="7">
        <f>F51</f>
        <v>185000</v>
      </c>
      <c r="G33" s="7">
        <f>G51</f>
        <v>0</v>
      </c>
      <c r="H33" s="8">
        <f t="shared" si="0"/>
        <v>185000</v>
      </c>
      <c r="I33" s="8">
        <f t="shared" si="1"/>
        <v>5576246</v>
      </c>
      <c r="J33" s="8">
        <f t="shared" si="1"/>
        <v>500000</v>
      </c>
      <c r="K33" s="8">
        <f t="shared" si="1"/>
        <v>6076246</v>
      </c>
      <c r="L33" s="3"/>
    </row>
    <row r="34" spans="1:12" ht="12.75" customHeight="1">
      <c r="A34" s="9">
        <v>92105</v>
      </c>
      <c r="B34" s="10" t="s">
        <v>39</v>
      </c>
      <c r="C34" s="11">
        <v>450000</v>
      </c>
      <c r="D34" s="11">
        <v>0</v>
      </c>
      <c r="E34" s="8">
        <f t="shared" si="2"/>
        <v>450000</v>
      </c>
      <c r="F34" s="11">
        <v>0</v>
      </c>
      <c r="G34" s="11">
        <v>0</v>
      </c>
      <c r="H34" s="8">
        <f>F34+G34</f>
        <v>0</v>
      </c>
      <c r="I34" s="8">
        <f t="shared" si="1"/>
        <v>450000</v>
      </c>
      <c r="J34" s="8">
        <f t="shared" si="1"/>
        <v>0</v>
      </c>
      <c r="K34" s="8">
        <f t="shared" si="1"/>
        <v>450000</v>
      </c>
      <c r="L34" s="3"/>
    </row>
    <row r="35" spans="1:12" s="30" customFormat="1" ht="13.5" customHeight="1">
      <c r="A35" s="9">
        <v>92604</v>
      </c>
      <c r="B35" s="10" t="s">
        <v>16</v>
      </c>
      <c r="C35" s="11">
        <v>51500</v>
      </c>
      <c r="D35" s="11">
        <v>0</v>
      </c>
      <c r="E35" s="8">
        <f t="shared" si="2"/>
        <v>51500</v>
      </c>
      <c r="F35" s="11">
        <v>0</v>
      </c>
      <c r="G35" s="11">
        <v>0</v>
      </c>
      <c r="H35" s="8">
        <f>F35+G35</f>
        <v>0</v>
      </c>
      <c r="I35" s="8">
        <f t="shared" si="1"/>
        <v>51500</v>
      </c>
      <c r="J35" s="8">
        <f t="shared" si="1"/>
        <v>0</v>
      </c>
      <c r="K35" s="8">
        <f t="shared" si="1"/>
        <v>51500</v>
      </c>
      <c r="L35" s="29"/>
    </row>
    <row r="36" spans="1:12" ht="13.5" customHeight="1">
      <c r="A36" s="9">
        <v>92695</v>
      </c>
      <c r="B36" s="10" t="s">
        <v>40</v>
      </c>
      <c r="C36" s="11">
        <v>25000</v>
      </c>
      <c r="D36" s="11">
        <v>0</v>
      </c>
      <c r="E36" s="8">
        <f t="shared" si="2"/>
        <v>25000</v>
      </c>
      <c r="F36" s="11">
        <v>0</v>
      </c>
      <c r="G36" s="11">
        <v>0</v>
      </c>
      <c r="H36" s="8">
        <f t="shared" si="0"/>
        <v>0</v>
      </c>
      <c r="I36" s="8">
        <f aca="true" t="shared" si="3" ref="I36:K38">C36+F36</f>
        <v>25000</v>
      </c>
      <c r="J36" s="8">
        <f t="shared" si="3"/>
        <v>0</v>
      </c>
      <c r="K36" s="8">
        <f t="shared" si="3"/>
        <v>25000</v>
      </c>
      <c r="L36" s="3"/>
    </row>
    <row r="37" spans="1:12" s="12" customFormat="1" ht="33" customHeight="1">
      <c r="A37" s="32"/>
      <c r="B37" s="33" t="s">
        <v>24</v>
      </c>
      <c r="C37" s="34">
        <v>17099695</v>
      </c>
      <c r="D37" s="34">
        <v>1304078</v>
      </c>
      <c r="E37" s="35">
        <f t="shared" si="2"/>
        <v>18403773</v>
      </c>
      <c r="F37" s="35">
        <f>F38</f>
        <v>2570000</v>
      </c>
      <c r="G37" s="35">
        <v>0</v>
      </c>
      <c r="H37" s="35">
        <f t="shared" si="0"/>
        <v>2570000</v>
      </c>
      <c r="I37" s="35">
        <f t="shared" si="3"/>
        <v>19669695</v>
      </c>
      <c r="J37" s="35">
        <f t="shared" si="3"/>
        <v>1304078</v>
      </c>
      <c r="K37" s="35">
        <f t="shared" si="3"/>
        <v>20973773</v>
      </c>
      <c r="L37" s="3"/>
    </row>
    <row r="38" spans="1:12" s="12" customFormat="1" ht="13.5" customHeight="1">
      <c r="A38" s="36" t="s">
        <v>57</v>
      </c>
      <c r="B38" s="36" t="s">
        <v>47</v>
      </c>
      <c r="C38" s="37">
        <v>3910000</v>
      </c>
      <c r="D38" s="37">
        <v>0</v>
      </c>
      <c r="E38" s="35">
        <f>C38+D38</f>
        <v>3910000</v>
      </c>
      <c r="F38" s="37">
        <f>F40+F43</f>
        <v>2570000</v>
      </c>
      <c r="G38" s="37">
        <v>0</v>
      </c>
      <c r="H38" s="35">
        <f>F38+G38</f>
        <v>2570000</v>
      </c>
      <c r="I38" s="35">
        <f t="shared" si="3"/>
        <v>6480000</v>
      </c>
      <c r="J38" s="35">
        <f t="shared" si="3"/>
        <v>0</v>
      </c>
      <c r="K38" s="35">
        <f t="shared" si="3"/>
        <v>6480000</v>
      </c>
      <c r="L38" s="13"/>
    </row>
    <row r="39" spans="1:12" s="31" customFormat="1" ht="13.5" customHeight="1">
      <c r="A39" s="22"/>
      <c r="B39" s="22" t="s">
        <v>12</v>
      </c>
      <c r="C39" s="21"/>
      <c r="D39" s="21"/>
      <c r="E39" s="23"/>
      <c r="F39" s="21"/>
      <c r="G39" s="21"/>
      <c r="H39" s="23"/>
      <c r="I39" s="23"/>
      <c r="J39" s="23"/>
      <c r="K39" s="23"/>
      <c r="L39" s="25"/>
    </row>
    <row r="40" spans="1:12" s="31" customFormat="1" ht="13.5" customHeight="1">
      <c r="A40" s="38" t="s">
        <v>58</v>
      </c>
      <c r="B40" s="39" t="s">
        <v>59</v>
      </c>
      <c r="C40" s="13">
        <v>80000</v>
      </c>
      <c r="D40" s="13">
        <v>0</v>
      </c>
      <c r="E40" s="14">
        <f>C40+D40</f>
        <v>80000</v>
      </c>
      <c r="F40" s="15">
        <v>70000</v>
      </c>
      <c r="G40" s="15">
        <v>0</v>
      </c>
      <c r="H40" s="14">
        <f>F40+G40</f>
        <v>70000</v>
      </c>
      <c r="I40" s="14">
        <f>C40+F40</f>
        <v>150000</v>
      </c>
      <c r="J40" s="14">
        <f>D40+G40</f>
        <v>0</v>
      </c>
      <c r="K40" s="14">
        <f>E40+H40</f>
        <v>150000</v>
      </c>
      <c r="L40" s="25"/>
    </row>
    <row r="41" spans="1:12" s="31" customFormat="1" ht="13.5" customHeight="1">
      <c r="A41" s="40"/>
      <c r="B41" s="41" t="s">
        <v>60</v>
      </c>
      <c r="C41" s="25"/>
      <c r="D41" s="27" t="s">
        <v>19</v>
      </c>
      <c r="E41" s="26">
        <v>80000</v>
      </c>
      <c r="F41" s="20"/>
      <c r="G41" s="42"/>
      <c r="H41" s="43"/>
      <c r="I41" s="43"/>
      <c r="J41" s="44" t="s">
        <v>19</v>
      </c>
      <c r="K41" s="26">
        <v>80000</v>
      </c>
      <c r="L41" s="25"/>
    </row>
    <row r="42" spans="1:12" s="12" customFormat="1" ht="12.75" customHeight="1">
      <c r="A42" s="40"/>
      <c r="B42" s="45"/>
      <c r="C42" s="25"/>
      <c r="D42" s="27"/>
      <c r="E42" s="26"/>
      <c r="F42" s="20"/>
      <c r="G42" s="42"/>
      <c r="H42" s="43"/>
      <c r="I42" s="43"/>
      <c r="J42" s="44" t="s">
        <v>62</v>
      </c>
      <c r="K42" s="26">
        <v>70000</v>
      </c>
      <c r="L42" s="13"/>
    </row>
    <row r="43" spans="1:12" s="31" customFormat="1" ht="13.5" customHeight="1">
      <c r="A43" s="38" t="s">
        <v>58</v>
      </c>
      <c r="B43" s="39" t="s">
        <v>59</v>
      </c>
      <c r="C43" s="13">
        <v>500000</v>
      </c>
      <c r="D43" s="13">
        <v>0</v>
      </c>
      <c r="E43" s="14">
        <f>C43+D43</f>
        <v>500000</v>
      </c>
      <c r="F43" s="15">
        <v>2500000</v>
      </c>
      <c r="G43" s="15">
        <v>0</v>
      </c>
      <c r="H43" s="14">
        <f>F43+G43</f>
        <v>2500000</v>
      </c>
      <c r="I43" s="14">
        <f>C43+F43</f>
        <v>3000000</v>
      </c>
      <c r="J43" s="14">
        <f>D43+G43</f>
        <v>0</v>
      </c>
      <c r="K43" s="14">
        <f>E43+H43</f>
        <v>3000000</v>
      </c>
      <c r="L43" s="25"/>
    </row>
    <row r="44" spans="1:12" s="31" customFormat="1" ht="13.5" customHeight="1">
      <c r="A44" s="40"/>
      <c r="B44" s="41" t="s">
        <v>61</v>
      </c>
      <c r="C44" s="25"/>
      <c r="D44" s="27" t="s">
        <v>19</v>
      </c>
      <c r="E44" s="26">
        <v>500000</v>
      </c>
      <c r="F44" s="20"/>
      <c r="G44" s="42"/>
      <c r="H44" s="43"/>
      <c r="I44" s="43"/>
      <c r="J44" s="44" t="s">
        <v>19</v>
      </c>
      <c r="K44" s="26">
        <v>500000</v>
      </c>
      <c r="L44" s="25"/>
    </row>
    <row r="45" spans="1:12" s="12" customFormat="1" ht="12.75" customHeight="1">
      <c r="A45" s="40"/>
      <c r="B45" s="45"/>
      <c r="C45" s="25"/>
      <c r="D45" s="27"/>
      <c r="E45" s="26"/>
      <c r="F45" s="20"/>
      <c r="G45" s="42"/>
      <c r="H45" s="43"/>
      <c r="I45" s="43"/>
      <c r="J45" s="44" t="s">
        <v>62</v>
      </c>
      <c r="K45" s="26">
        <v>2500000</v>
      </c>
      <c r="L45" s="13"/>
    </row>
    <row r="46" spans="1:12" s="24" customFormat="1" ht="13.5" customHeight="1">
      <c r="A46" s="36" t="s">
        <v>66</v>
      </c>
      <c r="B46" s="36" t="s">
        <v>42</v>
      </c>
      <c r="C46" s="37">
        <v>470000</v>
      </c>
      <c r="D46" s="37">
        <v>0</v>
      </c>
      <c r="E46" s="35">
        <f>C46+D46</f>
        <v>470000</v>
      </c>
      <c r="F46" s="37">
        <f>F48</f>
        <v>-185000</v>
      </c>
      <c r="G46" s="37">
        <f>SUM(G57:G60)</f>
        <v>0</v>
      </c>
      <c r="H46" s="35">
        <f>F46+G46</f>
        <v>-185000</v>
      </c>
      <c r="I46" s="35">
        <f>C46+F46</f>
        <v>285000</v>
      </c>
      <c r="J46" s="35">
        <f>D46+G46</f>
        <v>0</v>
      </c>
      <c r="K46" s="35">
        <f>E46+H46</f>
        <v>285000</v>
      </c>
      <c r="L46" s="16"/>
    </row>
    <row r="47" spans="1:12" s="24" customFormat="1" ht="13.5" customHeight="1">
      <c r="A47" s="22"/>
      <c r="B47" s="22" t="s">
        <v>14</v>
      </c>
      <c r="C47" s="21"/>
      <c r="D47" s="21"/>
      <c r="E47" s="23"/>
      <c r="F47" s="21"/>
      <c r="G47" s="21"/>
      <c r="H47" s="23"/>
      <c r="I47" s="23"/>
      <c r="J47" s="23"/>
      <c r="K47" s="23"/>
      <c r="L47" s="16"/>
    </row>
    <row r="48" spans="1:12" s="24" customFormat="1" ht="13.5" customHeight="1">
      <c r="A48" s="17" t="s">
        <v>18</v>
      </c>
      <c r="B48" s="18" t="s">
        <v>67</v>
      </c>
      <c r="C48" s="15">
        <v>470000</v>
      </c>
      <c r="D48" s="15">
        <v>0</v>
      </c>
      <c r="E48" s="14">
        <f>SUM(C48:D48)</f>
        <v>470000</v>
      </c>
      <c r="F48" s="15">
        <v>-185000</v>
      </c>
      <c r="G48" s="15">
        <v>0</v>
      </c>
      <c r="H48" s="14">
        <f>SUM(F48:G48)</f>
        <v>-185000</v>
      </c>
      <c r="I48" s="14">
        <f>C48+F48</f>
        <v>285000</v>
      </c>
      <c r="J48" s="14">
        <f>D48+G48</f>
        <v>0</v>
      </c>
      <c r="K48" s="14">
        <f>SUM(I48:J48)</f>
        <v>285000</v>
      </c>
      <c r="L48" s="16"/>
    </row>
    <row r="49" spans="1:12" s="24" customFormat="1" ht="13.5" customHeight="1">
      <c r="A49" s="46"/>
      <c r="B49" s="19" t="s">
        <v>68</v>
      </c>
      <c r="C49" s="42"/>
      <c r="D49" s="27" t="s">
        <v>19</v>
      </c>
      <c r="E49" s="26">
        <v>250000</v>
      </c>
      <c r="F49" s="20">
        <v>-185000</v>
      </c>
      <c r="G49" s="20"/>
      <c r="H49" s="26"/>
      <c r="I49" s="26"/>
      <c r="J49" s="47" t="s">
        <v>19</v>
      </c>
      <c r="K49" s="26">
        <f>SUM(E49:F49)</f>
        <v>65000</v>
      </c>
      <c r="L49" s="16"/>
    </row>
    <row r="50" spans="1:12" s="24" customFormat="1" ht="13.5" customHeight="1">
      <c r="A50" s="46"/>
      <c r="B50" s="19"/>
      <c r="C50" s="42"/>
      <c r="D50" s="27" t="s">
        <v>0</v>
      </c>
      <c r="E50" s="26">
        <v>220000</v>
      </c>
      <c r="F50" s="20"/>
      <c r="G50" s="20"/>
      <c r="H50" s="26"/>
      <c r="I50" s="26"/>
      <c r="J50" s="47" t="s">
        <v>0</v>
      </c>
      <c r="K50" s="26">
        <f>SUM(E50:F50)</f>
        <v>220000</v>
      </c>
      <c r="L50" s="16"/>
    </row>
    <row r="51" spans="1:12" s="24" customFormat="1" ht="13.5" customHeight="1">
      <c r="A51" s="36" t="s">
        <v>41</v>
      </c>
      <c r="B51" s="36" t="s">
        <v>42</v>
      </c>
      <c r="C51" s="37">
        <v>5391246</v>
      </c>
      <c r="D51" s="37">
        <v>500000</v>
      </c>
      <c r="E51" s="35">
        <f>C51+D51</f>
        <v>5891246</v>
      </c>
      <c r="F51" s="37">
        <f>F53</f>
        <v>185000</v>
      </c>
      <c r="G51" s="37">
        <f>SUM(G62:G65)</f>
        <v>0</v>
      </c>
      <c r="H51" s="35">
        <f>F51+G51</f>
        <v>185000</v>
      </c>
      <c r="I51" s="35">
        <f>C51+F51</f>
        <v>5576246</v>
      </c>
      <c r="J51" s="35">
        <f>D51+G51</f>
        <v>500000</v>
      </c>
      <c r="K51" s="35">
        <f>E51+H51</f>
        <v>6076246</v>
      </c>
      <c r="L51" s="16"/>
    </row>
    <row r="52" spans="1:12" s="24" customFormat="1" ht="13.5" customHeight="1">
      <c r="A52" s="22"/>
      <c r="B52" s="22" t="s">
        <v>17</v>
      </c>
      <c r="C52" s="21"/>
      <c r="D52" s="21"/>
      <c r="E52" s="23"/>
      <c r="F52" s="21"/>
      <c r="G52" s="21"/>
      <c r="H52" s="23"/>
      <c r="I52" s="23"/>
      <c r="J52" s="23"/>
      <c r="K52" s="23"/>
      <c r="L52" s="16"/>
    </row>
    <row r="53" spans="1:12" s="24" customFormat="1" ht="13.5" customHeight="1">
      <c r="A53" s="17" t="s">
        <v>18</v>
      </c>
      <c r="B53" s="18" t="s">
        <v>69</v>
      </c>
      <c r="C53" s="15">
        <v>515000</v>
      </c>
      <c r="D53" s="15">
        <v>0</v>
      </c>
      <c r="E53" s="14">
        <f>SUM(C53:D53)</f>
        <v>515000</v>
      </c>
      <c r="F53" s="15">
        <v>185000</v>
      </c>
      <c r="G53" s="15">
        <v>0</v>
      </c>
      <c r="H53" s="14">
        <f>SUM(F53:G53)</f>
        <v>185000</v>
      </c>
      <c r="I53" s="14">
        <f>C53+F53</f>
        <v>700000</v>
      </c>
      <c r="J53" s="14">
        <f>D53+G53</f>
        <v>0</v>
      </c>
      <c r="K53" s="14">
        <f>SUM(I53:J53)</f>
        <v>700000</v>
      </c>
      <c r="L53" s="16"/>
    </row>
    <row r="54" spans="1:12" s="24" customFormat="1" ht="13.5" customHeight="1">
      <c r="A54" s="46"/>
      <c r="B54" s="19" t="s">
        <v>70</v>
      </c>
      <c r="C54" s="42"/>
      <c r="D54" s="27" t="s">
        <v>19</v>
      </c>
      <c r="E54" s="26">
        <v>101140</v>
      </c>
      <c r="F54" s="20">
        <v>185000</v>
      </c>
      <c r="G54" s="20"/>
      <c r="H54" s="26"/>
      <c r="I54" s="26"/>
      <c r="J54" s="47" t="s">
        <v>19</v>
      </c>
      <c r="K54" s="26">
        <f>SUM(E54:F54)</f>
        <v>286140</v>
      </c>
      <c r="L54" s="16">
        <f>SUM(K54:K56)</f>
        <v>700000</v>
      </c>
    </row>
    <row r="55" spans="1:12" s="24" customFormat="1" ht="13.5" customHeight="1">
      <c r="A55" s="46"/>
      <c r="B55" s="19"/>
      <c r="C55" s="42"/>
      <c r="D55" s="27" t="s">
        <v>53</v>
      </c>
      <c r="E55" s="26">
        <v>192860</v>
      </c>
      <c r="F55" s="20"/>
      <c r="G55" s="20"/>
      <c r="H55" s="26"/>
      <c r="I55" s="26"/>
      <c r="J55" s="47" t="s">
        <v>53</v>
      </c>
      <c r="K55" s="26">
        <f>SUM(E55:F55)</f>
        <v>192860</v>
      </c>
      <c r="L55" s="16"/>
    </row>
    <row r="56" spans="1:12" s="24" customFormat="1" ht="14.25" customHeight="1">
      <c r="A56" s="46"/>
      <c r="B56" s="19"/>
      <c r="C56" s="42"/>
      <c r="D56" s="27" t="s">
        <v>0</v>
      </c>
      <c r="E56" s="26">
        <v>221000</v>
      </c>
      <c r="F56" s="20"/>
      <c r="G56" s="20"/>
      <c r="H56" s="26"/>
      <c r="I56" s="26"/>
      <c r="J56" s="47" t="s">
        <v>0</v>
      </c>
      <c r="K56" s="26">
        <f>SUM(E56:F56)</f>
        <v>221000</v>
      </c>
      <c r="L56" s="16"/>
    </row>
    <row r="57" spans="1:12" s="54" customFormat="1" ht="13.5" customHeight="1">
      <c r="A57" s="49" t="s">
        <v>18</v>
      </c>
      <c r="B57" s="50" t="s">
        <v>54</v>
      </c>
      <c r="C57" s="51">
        <v>1100000</v>
      </c>
      <c r="D57" s="51">
        <v>0</v>
      </c>
      <c r="E57" s="52">
        <f>SUM(C57:D57)</f>
        <v>1100000</v>
      </c>
      <c r="F57" s="51">
        <f>SUM(F58:F59)</f>
        <v>0</v>
      </c>
      <c r="G57" s="51">
        <v>0</v>
      </c>
      <c r="H57" s="52">
        <f>SUM(F57:G57)</f>
        <v>0</v>
      </c>
      <c r="I57" s="52">
        <f>C57+F57</f>
        <v>1100000</v>
      </c>
      <c r="J57" s="52">
        <f>D57+G57</f>
        <v>0</v>
      </c>
      <c r="K57" s="52">
        <f>SUM(I57:J57)</f>
        <v>1100000</v>
      </c>
      <c r="L57" s="53"/>
    </row>
    <row r="58" spans="1:12" s="54" customFormat="1" ht="13.5" customHeight="1">
      <c r="A58" s="55"/>
      <c r="B58" s="56" t="s">
        <v>55</v>
      </c>
      <c r="C58" s="57"/>
      <c r="D58" s="58" t="s">
        <v>19</v>
      </c>
      <c r="E58" s="59">
        <v>740000</v>
      </c>
      <c r="F58" s="57">
        <v>-40000</v>
      </c>
      <c r="G58" s="57"/>
      <c r="H58" s="59"/>
      <c r="I58" s="59"/>
      <c r="J58" s="60" t="s">
        <v>19</v>
      </c>
      <c r="K58" s="59">
        <f>SUM(E58:F58)</f>
        <v>700000</v>
      </c>
      <c r="L58" s="53"/>
    </row>
    <row r="59" spans="1:12" s="54" customFormat="1" ht="13.5" customHeight="1">
      <c r="A59" s="55"/>
      <c r="B59" s="56"/>
      <c r="C59" s="57"/>
      <c r="D59" s="58" t="s">
        <v>0</v>
      </c>
      <c r="E59" s="59">
        <v>360000</v>
      </c>
      <c r="F59" s="57">
        <v>40000</v>
      </c>
      <c r="G59" s="57"/>
      <c r="H59" s="59"/>
      <c r="I59" s="59"/>
      <c r="J59" s="60" t="s">
        <v>0</v>
      </c>
      <c r="K59" s="59">
        <f>SUM(E59:F59)</f>
        <v>400000</v>
      </c>
      <c r="L59" s="53"/>
    </row>
    <row r="60" spans="1:12" s="54" customFormat="1" ht="13.5" customHeight="1">
      <c r="A60" s="55"/>
      <c r="B60" s="61" t="s">
        <v>56</v>
      </c>
      <c r="C60" s="62">
        <v>0</v>
      </c>
      <c r="D60" s="48">
        <v>0</v>
      </c>
      <c r="E60" s="63">
        <v>0</v>
      </c>
      <c r="F60" s="62">
        <v>103000</v>
      </c>
      <c r="G60" s="62"/>
      <c r="H60" s="63"/>
      <c r="I60" s="63"/>
      <c r="J60" s="64"/>
      <c r="K60" s="63">
        <f>SUM(E60:F60)</f>
        <v>103000</v>
      </c>
      <c r="L60" s="53"/>
    </row>
    <row r="61" spans="1:12" s="72" customFormat="1" ht="13.5" customHeight="1">
      <c r="A61" s="65"/>
      <c r="B61" s="66" t="s">
        <v>63</v>
      </c>
      <c r="C61" s="67"/>
      <c r="D61" s="68"/>
      <c r="E61" s="69">
        <v>1100000</v>
      </c>
      <c r="F61" s="67">
        <v>103000</v>
      </c>
      <c r="G61" s="67"/>
      <c r="H61" s="69"/>
      <c r="I61" s="69"/>
      <c r="J61" s="70"/>
      <c r="K61" s="69">
        <f>SUM(E61:F61)</f>
        <v>1203000</v>
      </c>
      <c r="L61" s="71"/>
    </row>
    <row r="62" spans="1:12" s="54" customFormat="1" ht="13.5" customHeight="1">
      <c r="A62" s="49" t="s">
        <v>18</v>
      </c>
      <c r="B62" s="50" t="s">
        <v>48</v>
      </c>
      <c r="C62" s="51">
        <v>480000</v>
      </c>
      <c r="D62" s="51">
        <v>0</v>
      </c>
      <c r="E62" s="52">
        <f>SUM(C62:D62)</f>
        <v>480000</v>
      </c>
      <c r="F62" s="51">
        <f>SUM(F63:F65)</f>
        <v>0</v>
      </c>
      <c r="G62" s="51">
        <v>0</v>
      </c>
      <c r="H62" s="52">
        <f>SUM(F62:G62)</f>
        <v>0</v>
      </c>
      <c r="I62" s="52">
        <f>C62+F62</f>
        <v>480000</v>
      </c>
      <c r="J62" s="52">
        <f>D62+G62</f>
        <v>0</v>
      </c>
      <c r="K62" s="52">
        <f>SUM(I62:J62)</f>
        <v>480000</v>
      </c>
      <c r="L62" s="53"/>
    </row>
    <row r="63" spans="1:12" s="54" customFormat="1" ht="13.5" customHeight="1">
      <c r="A63" s="55"/>
      <c r="B63" s="56" t="s">
        <v>49</v>
      </c>
      <c r="C63" s="57"/>
      <c r="D63" s="58" t="s">
        <v>19</v>
      </c>
      <c r="E63" s="59">
        <v>180000</v>
      </c>
      <c r="F63" s="57">
        <f>-150400+40000</f>
        <v>-110400</v>
      </c>
      <c r="G63" s="57"/>
      <c r="H63" s="59"/>
      <c r="I63" s="59"/>
      <c r="J63" s="60" t="s">
        <v>19</v>
      </c>
      <c r="K63" s="59">
        <f>SUM(E63:F63)</f>
        <v>69600</v>
      </c>
      <c r="L63" s="53"/>
    </row>
    <row r="64" spans="1:12" s="54" customFormat="1" ht="13.5" customHeight="1">
      <c r="A64" s="55"/>
      <c r="B64" s="56" t="s">
        <v>64</v>
      </c>
      <c r="C64" s="57"/>
      <c r="D64" s="58" t="s">
        <v>0</v>
      </c>
      <c r="E64" s="59">
        <v>300000</v>
      </c>
      <c r="F64" s="57">
        <v>-40000</v>
      </c>
      <c r="G64" s="57"/>
      <c r="H64" s="59"/>
      <c r="I64" s="59"/>
      <c r="J64" s="60" t="s">
        <v>0</v>
      </c>
      <c r="K64" s="59">
        <f>SUM(E64:F64)</f>
        <v>260000</v>
      </c>
      <c r="L64" s="53"/>
    </row>
    <row r="65" spans="1:12" s="54" customFormat="1" ht="13.5" customHeight="1">
      <c r="A65" s="55"/>
      <c r="B65" s="56"/>
      <c r="C65" s="57"/>
      <c r="D65" s="58"/>
      <c r="E65" s="59"/>
      <c r="F65" s="57">
        <v>150400</v>
      </c>
      <c r="G65" s="57"/>
      <c r="H65" s="59"/>
      <c r="I65" s="59"/>
      <c r="J65" s="60" t="s">
        <v>53</v>
      </c>
      <c r="K65" s="59">
        <f>SUM(E65:F65)</f>
        <v>150400</v>
      </c>
      <c r="L65" s="53"/>
    </row>
    <row r="66" spans="1:12" s="54" customFormat="1" ht="13.5" customHeight="1">
      <c r="A66" s="55"/>
      <c r="B66" s="56"/>
      <c r="C66" s="57"/>
      <c r="D66" s="58"/>
      <c r="E66" s="59"/>
      <c r="F66" s="73" t="s">
        <v>52</v>
      </c>
      <c r="G66" s="57"/>
      <c r="H66" s="59"/>
      <c r="I66" s="59"/>
      <c r="J66" s="60"/>
      <c r="K66" s="59"/>
      <c r="L66" s="53"/>
    </row>
    <row r="67" spans="1:12" s="75" customFormat="1" ht="13.5" customHeight="1">
      <c r="A67" s="55"/>
      <c r="B67" s="56"/>
      <c r="C67" s="57"/>
      <c r="D67" s="58"/>
      <c r="E67" s="59"/>
      <c r="F67" s="73" t="s">
        <v>50</v>
      </c>
      <c r="G67" s="57"/>
      <c r="H67" s="59"/>
      <c r="I67" s="59"/>
      <c r="J67" s="60"/>
      <c r="K67" s="59"/>
      <c r="L67" s="74"/>
    </row>
    <row r="68" spans="1:12" s="54" customFormat="1" ht="13.5" customHeight="1">
      <c r="A68" s="76"/>
      <c r="B68" s="77"/>
      <c r="C68" s="78"/>
      <c r="D68" s="79"/>
      <c r="E68" s="80"/>
      <c r="F68" s="81" t="s">
        <v>51</v>
      </c>
      <c r="G68" s="78"/>
      <c r="H68" s="80"/>
      <c r="I68" s="80"/>
      <c r="J68" s="82"/>
      <c r="K68" s="80"/>
      <c r="L68" s="53"/>
    </row>
    <row r="69" spans="1:11" ht="31.5" customHeight="1">
      <c r="A69" s="85" t="s">
        <v>20</v>
      </c>
      <c r="B69" s="85"/>
      <c r="C69" s="28">
        <f>SUM(C70:C75)</f>
        <v>5233000</v>
      </c>
      <c r="D69" s="28">
        <f>SUM(D70:D75)</f>
        <v>1862000</v>
      </c>
      <c r="E69" s="4">
        <f aca="true" t="shared" si="4" ref="E69:E75">C69+D69</f>
        <v>7095000</v>
      </c>
      <c r="F69" s="28">
        <f>SUM(F70:F75)</f>
        <v>0</v>
      </c>
      <c r="G69" s="28">
        <f>SUM(G70:G75)</f>
        <v>0</v>
      </c>
      <c r="H69" s="4">
        <f aca="true" t="shared" si="5" ref="H69:H75">F69+G69</f>
        <v>0</v>
      </c>
      <c r="I69" s="4">
        <f aca="true" t="shared" si="6" ref="I69:K75">C69+F69</f>
        <v>5233000</v>
      </c>
      <c r="J69" s="4">
        <f t="shared" si="6"/>
        <v>1862000</v>
      </c>
      <c r="K69" s="4">
        <f t="shared" si="6"/>
        <v>7095000</v>
      </c>
    </row>
    <row r="70" spans="1:11" ht="12.75">
      <c r="A70" s="5">
        <v>60015</v>
      </c>
      <c r="B70" s="6" t="s">
        <v>12</v>
      </c>
      <c r="C70" s="7">
        <v>4024000</v>
      </c>
      <c r="D70" s="7">
        <v>1835000</v>
      </c>
      <c r="E70" s="8">
        <f t="shared" si="4"/>
        <v>5859000</v>
      </c>
      <c r="F70" s="7">
        <v>0</v>
      </c>
      <c r="G70" s="7">
        <v>0</v>
      </c>
      <c r="H70" s="8">
        <f t="shared" si="5"/>
        <v>0</v>
      </c>
      <c r="I70" s="8">
        <f t="shared" si="6"/>
        <v>4024000</v>
      </c>
      <c r="J70" s="8">
        <f t="shared" si="6"/>
        <v>1835000</v>
      </c>
      <c r="K70" s="8">
        <f t="shared" si="6"/>
        <v>5859000</v>
      </c>
    </row>
    <row r="71" spans="1:11" ht="12.75">
      <c r="A71" s="5">
        <v>71015</v>
      </c>
      <c r="B71" s="6" t="s">
        <v>43</v>
      </c>
      <c r="C71" s="7">
        <v>0</v>
      </c>
      <c r="D71" s="7">
        <v>27000</v>
      </c>
      <c r="E71" s="8">
        <f t="shared" si="4"/>
        <v>27000</v>
      </c>
      <c r="F71" s="7">
        <v>0</v>
      </c>
      <c r="G71" s="7">
        <v>0</v>
      </c>
      <c r="H71" s="8">
        <f t="shared" si="5"/>
        <v>0</v>
      </c>
      <c r="I71" s="8">
        <f t="shared" si="6"/>
        <v>0</v>
      </c>
      <c r="J71" s="8">
        <f t="shared" si="6"/>
        <v>27000</v>
      </c>
      <c r="K71" s="8">
        <f t="shared" si="6"/>
        <v>27000</v>
      </c>
    </row>
    <row r="72" spans="1:11" ht="12.75">
      <c r="A72" s="5">
        <v>75414</v>
      </c>
      <c r="B72" s="6" t="s">
        <v>44</v>
      </c>
      <c r="C72" s="7">
        <v>20000</v>
      </c>
      <c r="D72" s="7">
        <v>0</v>
      </c>
      <c r="E72" s="8">
        <f t="shared" si="4"/>
        <v>20000</v>
      </c>
      <c r="F72" s="7">
        <v>0</v>
      </c>
      <c r="G72" s="7">
        <v>0</v>
      </c>
      <c r="H72" s="8">
        <f t="shared" si="5"/>
        <v>0</v>
      </c>
      <c r="I72" s="8">
        <f t="shared" si="6"/>
        <v>20000</v>
      </c>
      <c r="J72" s="8">
        <f t="shared" si="6"/>
        <v>0</v>
      </c>
      <c r="K72" s="8">
        <f t="shared" si="6"/>
        <v>20000</v>
      </c>
    </row>
    <row r="73" spans="1:11" ht="12.75">
      <c r="A73" s="5">
        <v>80130</v>
      </c>
      <c r="B73" s="6" t="s">
        <v>45</v>
      </c>
      <c r="C73" s="7">
        <v>760000</v>
      </c>
      <c r="D73" s="7">
        <v>0</v>
      </c>
      <c r="E73" s="8">
        <f t="shared" si="4"/>
        <v>760000</v>
      </c>
      <c r="F73" s="7">
        <v>0</v>
      </c>
      <c r="G73" s="7">
        <v>0</v>
      </c>
      <c r="H73" s="8">
        <f t="shared" si="5"/>
        <v>0</v>
      </c>
      <c r="I73" s="8">
        <f t="shared" si="6"/>
        <v>760000</v>
      </c>
      <c r="J73" s="8">
        <f t="shared" si="6"/>
        <v>0</v>
      </c>
      <c r="K73" s="8">
        <f t="shared" si="6"/>
        <v>760000</v>
      </c>
    </row>
    <row r="74" spans="1:11" ht="12.75">
      <c r="A74" s="5">
        <v>85201</v>
      </c>
      <c r="B74" s="6" t="s">
        <v>46</v>
      </c>
      <c r="C74" s="7">
        <v>100000</v>
      </c>
      <c r="D74" s="7">
        <v>0</v>
      </c>
      <c r="E74" s="8">
        <f t="shared" si="4"/>
        <v>100000</v>
      </c>
      <c r="F74" s="7">
        <v>0</v>
      </c>
      <c r="G74" s="7">
        <v>0</v>
      </c>
      <c r="H74" s="8">
        <f t="shared" si="5"/>
        <v>0</v>
      </c>
      <c r="I74" s="8">
        <f t="shared" si="6"/>
        <v>100000</v>
      </c>
      <c r="J74" s="8">
        <f t="shared" si="6"/>
        <v>0</v>
      </c>
      <c r="K74" s="8">
        <f t="shared" si="6"/>
        <v>100000</v>
      </c>
    </row>
    <row r="75" spans="1:11" ht="12.75">
      <c r="A75" s="5">
        <v>85202</v>
      </c>
      <c r="B75" s="6" t="s">
        <v>27</v>
      </c>
      <c r="C75" s="7">
        <v>329000</v>
      </c>
      <c r="D75" s="7">
        <v>0</v>
      </c>
      <c r="E75" s="8">
        <f t="shared" si="4"/>
        <v>329000</v>
      </c>
      <c r="F75" s="7">
        <v>0</v>
      </c>
      <c r="G75" s="7">
        <v>0</v>
      </c>
      <c r="H75" s="8">
        <f t="shared" si="5"/>
        <v>0</v>
      </c>
      <c r="I75" s="8">
        <f t="shared" si="6"/>
        <v>329000</v>
      </c>
      <c r="J75" s="8">
        <f t="shared" si="6"/>
        <v>0</v>
      </c>
      <c r="K75" s="8">
        <f t="shared" si="6"/>
        <v>329000</v>
      </c>
    </row>
    <row r="77" spans="1:2" ht="12.75">
      <c r="A77" s="83" t="s">
        <v>71</v>
      </c>
      <c r="B77" s="83"/>
    </row>
  </sheetData>
  <mergeCells count="14">
    <mergeCell ref="B8:B9"/>
    <mergeCell ref="C8:E8"/>
    <mergeCell ref="F8:H8"/>
    <mergeCell ref="I8:K8"/>
    <mergeCell ref="A77:B77"/>
    <mergeCell ref="I1:L1"/>
    <mergeCell ref="I2:L2"/>
    <mergeCell ref="I3:L3"/>
    <mergeCell ref="I4:L4"/>
    <mergeCell ref="A69:B69"/>
    <mergeCell ref="A11:B11"/>
    <mergeCell ref="A12:B12"/>
    <mergeCell ref="A6:L6"/>
    <mergeCell ref="A8:A9"/>
  </mergeCells>
  <printOptions/>
  <pageMargins left="0.1968503937007874" right="0.1968503937007874" top="0.3937007874015748" bottom="0.7874015748031497" header="0.5118110236220472" footer="0.5118110236220472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2005-04-29T07:02:43Z</cp:lastPrinted>
  <dcterms:created xsi:type="dcterms:W3CDTF">2003-12-23T08:05:46Z</dcterms:created>
  <dcterms:modified xsi:type="dcterms:W3CDTF">2005-04-29T07:49:54Z</dcterms:modified>
  <cp:category/>
  <cp:version/>
  <cp:contentType/>
  <cp:contentStatus/>
</cp:coreProperties>
</file>