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<sst xmlns="http://schemas.openxmlformats.org/spreadsheetml/2006/main" count="180" uniqueCount="99">
  <si>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</si>
  <si>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</si>
  <si>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</si>
  <si>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</si>
  <si>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</si>
  <si>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</si>
  <si>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</si>
  <si>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</si>
  <si>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</si>
  <si>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</si>
  <si>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</si>
  <si>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</si>
  <si>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</si>
  <si>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</si>
  <si>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</si>
  <si>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</si>
  <si>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WYDATKI  DOTYCZĄCE  ZADAŃ  POWIATU</t>
  </si>
  <si>
    <t>B</t>
  </si>
  <si>
    <t>Dział 852</t>
  </si>
  <si>
    <t>Pomoc społeczna</t>
  </si>
  <si>
    <t>Placówki opiekuńczo-wych.</t>
  </si>
  <si>
    <t>§ 4300</t>
  </si>
  <si>
    <t>pozostałe usługi</t>
  </si>
  <si>
    <t>Pozostała działalność</t>
  </si>
  <si>
    <t>Dział 754</t>
  </si>
  <si>
    <t>Bezpieczeństwo publiczne</t>
  </si>
  <si>
    <t>§ 4210</t>
  </si>
  <si>
    <t>materiały i wyposażenie</t>
  </si>
  <si>
    <t>WYDATKI OGÓŁEM   dotyczące zadań gminy i powiatu</t>
  </si>
  <si>
    <t>§ 4260</t>
  </si>
  <si>
    <t>§ 4270</t>
  </si>
  <si>
    <t>§ 4430</t>
  </si>
  <si>
    <t>energia</t>
  </si>
  <si>
    <t>Domy pomocy społecznej</t>
  </si>
  <si>
    <t>usługi remontowe</t>
  </si>
  <si>
    <t xml:space="preserve">rożne opłaty i składki </t>
  </si>
  <si>
    <t>Dział 750</t>
  </si>
  <si>
    <t>Administracja publiczna</t>
  </si>
  <si>
    <t>Dział 851</t>
  </si>
  <si>
    <t>Ochrona zdrowia</t>
  </si>
  <si>
    <t>Rady Miasta Piotrkowa Tryb.</t>
  </si>
  <si>
    <t>Dział 600</t>
  </si>
  <si>
    <t>Transport i łączność</t>
  </si>
  <si>
    <t>§ 6058</t>
  </si>
  <si>
    <t>§ 6059</t>
  </si>
  <si>
    <t>Drogi publiczne</t>
  </si>
  <si>
    <t>wyd.inwestyc.finan. z budżetu UE</t>
  </si>
  <si>
    <t>wyd.inwestyc.współfinan.z bud.UE</t>
  </si>
  <si>
    <t>Dział 900</t>
  </si>
  <si>
    <t>Gospodarka komunalna</t>
  </si>
  <si>
    <t>Dział 926</t>
  </si>
  <si>
    <t>Kultura fizyczna i sport</t>
  </si>
  <si>
    <t>§ 6050</t>
  </si>
  <si>
    <t>§ 6060</t>
  </si>
  <si>
    <t>wydatki inwestycyjne</t>
  </si>
  <si>
    <t>zakupy inwestycyjne</t>
  </si>
  <si>
    <t>Dział 803</t>
  </si>
  <si>
    <t>Szkolnictwo wyższe</t>
  </si>
  <si>
    <t>§ 3218</t>
  </si>
  <si>
    <t>§ 3219</t>
  </si>
  <si>
    <t>Pomoc materiałna dla studentów</t>
  </si>
  <si>
    <t>stypendia współfinan.z bud.UE</t>
  </si>
  <si>
    <t>stypendia finan. z budżetu UE</t>
  </si>
  <si>
    <t>Dział 854</t>
  </si>
  <si>
    <t>Edukacyjna opieka wychowaw.</t>
  </si>
  <si>
    <t>Pomoc materiałna dla uczniów</t>
  </si>
  <si>
    <t>§ 3248</t>
  </si>
  <si>
    <t>§ 3249</t>
  </si>
  <si>
    <t>Bursa szkolna</t>
  </si>
  <si>
    <t>Urząd Miasta</t>
  </si>
  <si>
    <t>§ 4480</t>
  </si>
  <si>
    <t>podatek od nieruchomości</t>
  </si>
  <si>
    <t>Dział 700</t>
  </si>
  <si>
    <t>Dział 756</t>
  </si>
  <si>
    <t>Pobór podatków i opłat</t>
  </si>
  <si>
    <t>Wyd.związ.z poborem dochod.</t>
  </si>
  <si>
    <t>§ 4610</t>
  </si>
  <si>
    <t>koszty postępowania sądowego</t>
  </si>
  <si>
    <t>Dział 758</t>
  </si>
  <si>
    <t>Różne rozliczenia</t>
  </si>
  <si>
    <t>Różne rozliczenia finansowe</t>
  </si>
  <si>
    <t>Dział 751</t>
  </si>
  <si>
    <t>Urzędy naczel.org.władzy pań.</t>
  </si>
  <si>
    <t>§ 3030</t>
  </si>
  <si>
    <t>Wybory do RG oraz referenda</t>
  </si>
  <si>
    <t>różne wydatki na rzecz os.fizycz.</t>
  </si>
  <si>
    <t>§ 4810</t>
  </si>
  <si>
    <t>Rezerwy ogólne i celowe</t>
  </si>
  <si>
    <t>rezerwa na pomoc społeczną</t>
  </si>
  <si>
    <t>Programy profilaktyki zawodowej</t>
  </si>
  <si>
    <t>§ 6300</t>
  </si>
  <si>
    <t>pomoc finansowa dla jst na zad.in.</t>
  </si>
  <si>
    <t>Załącznik nr 3</t>
  </si>
  <si>
    <t>§ 2430</t>
  </si>
  <si>
    <t>§ 2830</t>
  </si>
  <si>
    <t>dotacja z budżetu dla fund.celow.</t>
  </si>
  <si>
    <t>dotacje dla pozos.jednostek</t>
  </si>
  <si>
    <t>do Uchwały Nr XXXV/512/05</t>
  </si>
  <si>
    <t>z dnia    13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</si>
</sst>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D1">
      <selection activeCell="A5" sqref="A5:K5"/>
    </sheetView>
  </sheetViews>
  <sheetFormatPr defaultColWidth="9.00390625" defaultRowHeight="12.75"/>
  <cols>
    <col min="1" max="1" width="12.75390625" style="0" customWidth="1"/>
    <col min="2" max="2" width="28.875" style="0" customWidth="1"/>
    <col min="3" max="3" width="10.875" style="0" customWidth="1"/>
    <col min="4" max="4" width="11.125" style="0" customWidth="1"/>
    <col min="5" max="5" width="11.625" style="0" customWidth="1"/>
    <col min="6" max="6" width="10.125" style="0" bestFit="1" customWidth="1"/>
    <col min="8" max="8" width="10.25390625" style="0" customWidth="1"/>
    <col min="9" max="9" width="11.75390625" style="0" customWidth="1"/>
    <col min="10" max="10" width="10.00390625" style="0" customWidth="1"/>
    <col min="11" max="11" width="10.875" style="0" customWidth="1"/>
  </cols>
  <sheetData>
    <row r="1" spans="9:11" ht="13.5" customHeight="1">
      <c r="I1" s="40" t="s">
        <v>92</v>
      </c>
      <c r="J1" s="40"/>
      <c r="K1" s="40"/>
    </row>
    <row r="2" spans="9:11" ht="13.5" customHeight="1">
      <c r="I2" s="40" t="s">
        <v>97</v>
      </c>
      <c r="J2" s="40"/>
      <c r="K2" s="40"/>
    </row>
    <row r="3" spans="9:11" ht="13.5" customHeight="1">
      <c r="I3" s="40" t="s">
        <v>40</v>
      </c>
      <c r="J3" s="40"/>
      <c r="K3" s="40"/>
    </row>
    <row r="4" spans="9:11" ht="13.5" customHeight="1">
      <c r="I4" s="40" t="s">
        <v>98</v>
      </c>
      <c r="J4" s="40"/>
      <c r="K4" s="40"/>
    </row>
    <row r="5" spans="1:11" ht="33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38" t="s">
        <v>1</v>
      </c>
      <c r="B6" s="38" t="s">
        <v>2</v>
      </c>
      <c r="C6" s="39" t="s">
        <v>3</v>
      </c>
      <c r="D6" s="39"/>
      <c r="E6" s="39"/>
      <c r="F6" s="39" t="s">
        <v>4</v>
      </c>
      <c r="G6" s="39"/>
      <c r="H6" s="39"/>
      <c r="I6" s="39" t="s">
        <v>5</v>
      </c>
      <c r="J6" s="39"/>
      <c r="K6" s="39"/>
    </row>
    <row r="7" spans="1:11" ht="15" customHeight="1">
      <c r="A7" s="38"/>
      <c r="B7" s="38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27.75" customHeight="1">
      <c r="A9" s="2" t="s">
        <v>9</v>
      </c>
      <c r="B9" s="3" t="s">
        <v>28</v>
      </c>
      <c r="C9" s="4">
        <v>173381439</v>
      </c>
      <c r="D9" s="4">
        <v>28076084</v>
      </c>
      <c r="E9" s="4">
        <f>SUM(C9:D9)</f>
        <v>201457523</v>
      </c>
      <c r="F9" s="4">
        <f>F13+F88</f>
        <v>34543</v>
      </c>
      <c r="G9" s="4">
        <f>G13+G88</f>
        <v>850300</v>
      </c>
      <c r="H9" s="4">
        <f>SUM(F9:G9)</f>
        <v>884843</v>
      </c>
      <c r="I9" s="4">
        <f>C9+F9</f>
        <v>173415982</v>
      </c>
      <c r="J9" s="4">
        <f>D9+G9</f>
        <v>28926384</v>
      </c>
      <c r="K9" s="4">
        <f>E9+H9</f>
        <v>202342366</v>
      </c>
    </row>
    <row r="10" spans="1:11" s="22" customFormat="1" ht="15" customHeight="1">
      <c r="A10" s="5"/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3" customFormat="1" ht="15" customHeight="1">
      <c r="A11" s="7"/>
      <c r="B11" s="7" t="s">
        <v>11</v>
      </c>
      <c r="C11" s="8">
        <v>23891984</v>
      </c>
      <c r="D11" s="8">
        <v>3166078</v>
      </c>
      <c r="E11" s="8">
        <f>SUM(C11:D11)</f>
        <v>27058062</v>
      </c>
      <c r="F11" s="8">
        <f>F15+F90</f>
        <v>41900</v>
      </c>
      <c r="G11" s="8">
        <f>G15+G90</f>
        <v>0</v>
      </c>
      <c r="H11" s="8">
        <f>SUM(F11:G11)</f>
        <v>41900</v>
      </c>
      <c r="I11" s="8">
        <f>C11+F11</f>
        <v>23933884</v>
      </c>
      <c r="J11" s="8">
        <f>D11+G11</f>
        <v>3166078</v>
      </c>
      <c r="K11" s="8">
        <f>E11+H11</f>
        <v>27099962</v>
      </c>
    </row>
    <row r="12" spans="1:11" ht="21" customHeight="1">
      <c r="A12" s="34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</row>
    <row r="13" spans="1:11" s="19" customFormat="1" ht="13.5" customHeight="1">
      <c r="A13" s="9" t="s">
        <v>13</v>
      </c>
      <c r="B13" s="10" t="s">
        <v>14</v>
      </c>
      <c r="C13" s="11">
        <v>119299871</v>
      </c>
      <c r="D13" s="11">
        <v>18213436</v>
      </c>
      <c r="E13" s="4">
        <f>SUM(C13:D13)</f>
        <v>137513307</v>
      </c>
      <c r="F13" s="11">
        <f>F16+F21+F28+F43+F48+F55+F64+F75+F81</f>
        <v>22539</v>
      </c>
      <c r="G13" s="11">
        <f>G16+G21+G28+G43+G48+G55+G64+G75+G81</f>
        <v>0</v>
      </c>
      <c r="H13" s="4">
        <f>SUM(F13:G13)</f>
        <v>22539</v>
      </c>
      <c r="I13" s="4">
        <f>C13+F13</f>
        <v>119322410</v>
      </c>
      <c r="J13" s="4">
        <f>D13+G13</f>
        <v>18213436</v>
      </c>
      <c r="K13" s="4">
        <f>E13+H13</f>
        <v>137535846</v>
      </c>
    </row>
    <row r="14" spans="1:11" s="22" customFormat="1" ht="13.5" customHeight="1">
      <c r="A14" s="12"/>
      <c r="B14" s="13" t="s">
        <v>15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3" customFormat="1" ht="13.5" customHeight="1">
      <c r="A15" s="15"/>
      <c r="B15" s="16" t="s">
        <v>11</v>
      </c>
      <c r="C15" s="17">
        <v>18658984</v>
      </c>
      <c r="D15" s="17">
        <v>1304078</v>
      </c>
      <c r="E15" s="8">
        <f>SUM(C15:D15)</f>
        <v>19963062</v>
      </c>
      <c r="F15" s="17">
        <f>F18+F23+F30+F45+F50+F57+F66+F77+F83</f>
        <v>41900</v>
      </c>
      <c r="G15" s="17">
        <f>G18+G23+G30+G45+G50+G57+G66+G77+G83</f>
        <v>0</v>
      </c>
      <c r="H15" s="8">
        <f>SUM(F15:G15)</f>
        <v>41900</v>
      </c>
      <c r="I15" s="8">
        <f aca="true" t="shared" si="0" ref="I15:K16">C15+F15</f>
        <v>18700884</v>
      </c>
      <c r="J15" s="8">
        <f t="shared" si="0"/>
        <v>1304078</v>
      </c>
      <c r="K15" s="8">
        <f t="shared" si="0"/>
        <v>20004962</v>
      </c>
    </row>
    <row r="16" spans="1:11" s="19" customFormat="1" ht="13.5" customHeight="1">
      <c r="A16" s="9" t="s">
        <v>72</v>
      </c>
      <c r="B16" s="10" t="s">
        <v>49</v>
      </c>
      <c r="C16" s="11">
        <v>7395000</v>
      </c>
      <c r="D16" s="11">
        <v>440000</v>
      </c>
      <c r="E16" s="4">
        <f>SUM(C16:D16)</f>
        <v>7835000</v>
      </c>
      <c r="F16" s="11">
        <f>F19</f>
        <v>370000</v>
      </c>
      <c r="G16" s="11">
        <v>0</v>
      </c>
      <c r="H16" s="4">
        <f>F16+G16</f>
        <v>370000</v>
      </c>
      <c r="I16" s="4">
        <f t="shared" si="0"/>
        <v>7765000</v>
      </c>
      <c r="J16" s="4">
        <f t="shared" si="0"/>
        <v>440000</v>
      </c>
      <c r="K16" s="4">
        <f t="shared" si="0"/>
        <v>8205000</v>
      </c>
    </row>
    <row r="17" spans="1:11" s="22" customFormat="1" ht="13.5" customHeight="1">
      <c r="A17" s="12"/>
      <c r="B17" s="13" t="s">
        <v>10</v>
      </c>
      <c r="C17" s="14"/>
      <c r="D17" s="14"/>
      <c r="E17" s="6"/>
      <c r="F17" s="14"/>
      <c r="G17" s="14"/>
      <c r="H17" s="6"/>
      <c r="I17" s="6"/>
      <c r="J17" s="6"/>
      <c r="K17" s="6"/>
    </row>
    <row r="18" spans="1:11" s="23" customFormat="1" ht="13.5" customHeight="1">
      <c r="A18" s="15"/>
      <c r="B18" s="16" t="s">
        <v>11</v>
      </c>
      <c r="C18" s="17">
        <v>3792000</v>
      </c>
      <c r="D18" s="17">
        <v>440000</v>
      </c>
      <c r="E18" s="8">
        <f>SUM(C18:D18)</f>
        <v>4232000</v>
      </c>
      <c r="F18" s="17">
        <v>0</v>
      </c>
      <c r="G18" s="17">
        <v>0</v>
      </c>
      <c r="H18" s="8">
        <f>F18+G18</f>
        <v>0</v>
      </c>
      <c r="I18" s="8">
        <f aca="true" t="shared" si="1" ref="I18:K20">C18+F18</f>
        <v>3792000</v>
      </c>
      <c r="J18" s="8">
        <f t="shared" si="1"/>
        <v>440000</v>
      </c>
      <c r="K18" s="8">
        <f t="shared" si="1"/>
        <v>4232000</v>
      </c>
    </row>
    <row r="19" spans="1:11" s="19" customFormat="1" ht="13.5" customHeight="1">
      <c r="A19" s="18">
        <v>70095</v>
      </c>
      <c r="B19" s="19" t="s">
        <v>23</v>
      </c>
      <c r="C19" s="20">
        <v>3245000</v>
      </c>
      <c r="D19" s="20">
        <v>440000</v>
      </c>
      <c r="E19" s="21">
        <f>SUM(C19:D19)</f>
        <v>3685000</v>
      </c>
      <c r="F19" s="20">
        <f>SUM(F20:F20)</f>
        <v>370000</v>
      </c>
      <c r="G19" s="20">
        <v>0</v>
      </c>
      <c r="H19" s="21">
        <f>F19+G19</f>
        <v>370000</v>
      </c>
      <c r="I19" s="21">
        <f t="shared" si="1"/>
        <v>3615000</v>
      </c>
      <c r="J19" s="21">
        <f t="shared" si="1"/>
        <v>440000</v>
      </c>
      <c r="K19" s="21">
        <f t="shared" si="1"/>
        <v>4055000</v>
      </c>
    </row>
    <row r="20" spans="1:11" s="22" customFormat="1" ht="13.5" customHeight="1">
      <c r="A20" s="28" t="s">
        <v>70</v>
      </c>
      <c r="B20" s="22" t="s">
        <v>71</v>
      </c>
      <c r="C20" s="29">
        <v>0</v>
      </c>
      <c r="D20" s="29">
        <v>0</v>
      </c>
      <c r="E20" s="30">
        <f>SUM(C20:D20)</f>
        <v>0</v>
      </c>
      <c r="F20" s="29">
        <v>370000</v>
      </c>
      <c r="G20" s="29">
        <v>0</v>
      </c>
      <c r="H20" s="30">
        <f>F20+G20</f>
        <v>370000</v>
      </c>
      <c r="I20" s="30">
        <f t="shared" si="1"/>
        <v>370000</v>
      </c>
      <c r="J20" s="30">
        <f t="shared" si="1"/>
        <v>0</v>
      </c>
      <c r="K20" s="30">
        <f t="shared" si="1"/>
        <v>370000</v>
      </c>
    </row>
    <row r="21" spans="1:11" s="19" customFormat="1" ht="13.5" customHeight="1">
      <c r="A21" s="9" t="s">
        <v>36</v>
      </c>
      <c r="B21" s="10" t="s">
        <v>37</v>
      </c>
      <c r="C21" s="11">
        <v>17949486</v>
      </c>
      <c r="D21" s="11">
        <v>802670</v>
      </c>
      <c r="E21" s="4">
        <f>SUM(C21:D21)</f>
        <v>18752156</v>
      </c>
      <c r="F21" s="11">
        <f>F24</f>
        <v>-430000</v>
      </c>
      <c r="G21" s="11">
        <v>0</v>
      </c>
      <c r="H21" s="4">
        <f>F21+G21</f>
        <v>-430000</v>
      </c>
      <c r="I21" s="4">
        <f>C21+F21</f>
        <v>17519486</v>
      </c>
      <c r="J21" s="4">
        <f>D21+G21</f>
        <v>802670</v>
      </c>
      <c r="K21" s="4">
        <f>E21+H21</f>
        <v>18322156</v>
      </c>
    </row>
    <row r="22" spans="1:11" s="22" customFormat="1" ht="13.5" customHeight="1">
      <c r="A22" s="12"/>
      <c r="B22" s="13" t="s">
        <v>10</v>
      </c>
      <c r="C22" s="14"/>
      <c r="D22" s="14"/>
      <c r="E22" s="6"/>
      <c r="F22" s="14"/>
      <c r="G22" s="14"/>
      <c r="H22" s="6"/>
      <c r="I22" s="6"/>
      <c r="J22" s="6"/>
      <c r="K22" s="6"/>
    </row>
    <row r="23" spans="1:11" s="23" customFormat="1" ht="13.5" customHeight="1">
      <c r="A23" s="15"/>
      <c r="B23" s="16" t="s">
        <v>11</v>
      </c>
      <c r="C23" s="17">
        <v>1921449</v>
      </c>
      <c r="D23" s="17">
        <v>364078</v>
      </c>
      <c r="E23" s="8">
        <f aca="true" t="shared" si="2" ref="E23:E28">SUM(C23:D23)</f>
        <v>2285527</v>
      </c>
      <c r="F23" s="17">
        <v>0</v>
      </c>
      <c r="G23" s="17">
        <v>0</v>
      </c>
      <c r="H23" s="8">
        <f aca="true" t="shared" si="3" ref="H23:H28">F23+G23</f>
        <v>0</v>
      </c>
      <c r="I23" s="8">
        <f aca="true" t="shared" si="4" ref="I23:K28">C23+F23</f>
        <v>1921449</v>
      </c>
      <c r="J23" s="8">
        <f t="shared" si="4"/>
        <v>364078</v>
      </c>
      <c r="K23" s="8">
        <f t="shared" si="4"/>
        <v>2285527</v>
      </c>
    </row>
    <row r="24" spans="1:11" s="19" customFormat="1" ht="13.5" customHeight="1">
      <c r="A24" s="18">
        <v>75023</v>
      </c>
      <c r="B24" s="19" t="s">
        <v>69</v>
      </c>
      <c r="C24" s="20">
        <v>16726160</v>
      </c>
      <c r="D24" s="20">
        <v>364078</v>
      </c>
      <c r="E24" s="21">
        <f t="shared" si="2"/>
        <v>17090238</v>
      </c>
      <c r="F24" s="20">
        <f>SUM(F25:F27)</f>
        <v>-430000</v>
      </c>
      <c r="G24" s="20">
        <v>0</v>
      </c>
      <c r="H24" s="21">
        <f t="shared" si="3"/>
        <v>-430000</v>
      </c>
      <c r="I24" s="21">
        <f t="shared" si="4"/>
        <v>16296160</v>
      </c>
      <c r="J24" s="21">
        <f t="shared" si="4"/>
        <v>364078</v>
      </c>
      <c r="K24" s="21">
        <f t="shared" si="4"/>
        <v>16660238</v>
      </c>
    </row>
    <row r="25" spans="1:11" s="22" customFormat="1" ht="13.5" customHeight="1">
      <c r="A25" s="28" t="s">
        <v>21</v>
      </c>
      <c r="B25" s="22" t="s">
        <v>22</v>
      </c>
      <c r="C25" s="29">
        <v>1648499</v>
      </c>
      <c r="D25" s="29">
        <v>0</v>
      </c>
      <c r="E25" s="30">
        <f t="shared" si="2"/>
        <v>1648499</v>
      </c>
      <c r="F25" s="29">
        <v>-30000</v>
      </c>
      <c r="G25" s="29">
        <v>0</v>
      </c>
      <c r="H25" s="30">
        <f t="shared" si="3"/>
        <v>-30000</v>
      </c>
      <c r="I25" s="30">
        <f t="shared" si="4"/>
        <v>1618499</v>
      </c>
      <c r="J25" s="30">
        <f t="shared" si="4"/>
        <v>0</v>
      </c>
      <c r="K25" s="30">
        <f t="shared" si="4"/>
        <v>1618499</v>
      </c>
    </row>
    <row r="26" spans="1:11" s="22" customFormat="1" ht="13.5" customHeight="1">
      <c r="A26" s="28" t="s">
        <v>31</v>
      </c>
      <c r="B26" s="22" t="s">
        <v>35</v>
      </c>
      <c r="C26" s="29">
        <v>40000</v>
      </c>
      <c r="D26" s="29">
        <v>0</v>
      </c>
      <c r="E26" s="30">
        <f t="shared" si="2"/>
        <v>40000</v>
      </c>
      <c r="F26" s="29">
        <v>-30000</v>
      </c>
      <c r="G26" s="29">
        <v>0</v>
      </c>
      <c r="H26" s="30">
        <f t="shared" si="3"/>
        <v>-30000</v>
      </c>
      <c r="I26" s="30">
        <f t="shared" si="4"/>
        <v>10000</v>
      </c>
      <c r="J26" s="30">
        <f t="shared" si="4"/>
        <v>0</v>
      </c>
      <c r="K26" s="30">
        <f t="shared" si="4"/>
        <v>10000</v>
      </c>
    </row>
    <row r="27" spans="1:11" s="22" customFormat="1" ht="13.5" customHeight="1">
      <c r="A27" s="28" t="s">
        <v>70</v>
      </c>
      <c r="B27" s="22" t="s">
        <v>71</v>
      </c>
      <c r="C27" s="29">
        <v>370000</v>
      </c>
      <c r="D27" s="29">
        <v>0</v>
      </c>
      <c r="E27" s="30">
        <f t="shared" si="2"/>
        <v>370000</v>
      </c>
      <c r="F27" s="29">
        <v>-370000</v>
      </c>
      <c r="G27" s="29">
        <v>0</v>
      </c>
      <c r="H27" s="30">
        <f t="shared" si="3"/>
        <v>-370000</v>
      </c>
      <c r="I27" s="30">
        <f t="shared" si="4"/>
        <v>0</v>
      </c>
      <c r="J27" s="30">
        <f t="shared" si="4"/>
        <v>0</v>
      </c>
      <c r="K27" s="30">
        <f t="shared" si="4"/>
        <v>0</v>
      </c>
    </row>
    <row r="28" spans="1:11" s="19" customFormat="1" ht="13.5" customHeight="1">
      <c r="A28" s="9" t="s">
        <v>81</v>
      </c>
      <c r="B28" s="10" t="s">
        <v>82</v>
      </c>
      <c r="C28" s="11">
        <v>51600</v>
      </c>
      <c r="D28" s="11">
        <v>12937</v>
      </c>
      <c r="E28" s="4">
        <f t="shared" si="2"/>
        <v>64537</v>
      </c>
      <c r="F28" s="11">
        <f>F31</f>
        <v>-5661</v>
      </c>
      <c r="G28" s="11">
        <v>0</v>
      </c>
      <c r="H28" s="4">
        <f t="shared" si="3"/>
        <v>-5661</v>
      </c>
      <c r="I28" s="4">
        <f t="shared" si="4"/>
        <v>45939</v>
      </c>
      <c r="J28" s="4">
        <f t="shared" si="4"/>
        <v>12937</v>
      </c>
      <c r="K28" s="4">
        <f t="shared" si="4"/>
        <v>58876</v>
      </c>
    </row>
    <row r="29" spans="1:11" s="22" customFormat="1" ht="13.5" customHeight="1">
      <c r="A29" s="12"/>
      <c r="B29" s="13" t="s">
        <v>10</v>
      </c>
      <c r="C29" s="14"/>
      <c r="D29" s="14"/>
      <c r="E29" s="6"/>
      <c r="F29" s="14"/>
      <c r="G29" s="14"/>
      <c r="H29" s="6"/>
      <c r="I29" s="6"/>
      <c r="J29" s="6"/>
      <c r="K29" s="6"/>
    </row>
    <row r="30" spans="1:11" s="23" customFormat="1" ht="13.5" customHeight="1">
      <c r="A30" s="15"/>
      <c r="B30" s="16" t="s">
        <v>11</v>
      </c>
      <c r="C30" s="17">
        <v>0</v>
      </c>
      <c r="D30" s="17">
        <v>0</v>
      </c>
      <c r="E30" s="8">
        <f aca="true" t="shared" si="5" ref="E30:E35">SUM(C30:D30)</f>
        <v>0</v>
      </c>
      <c r="F30" s="17">
        <v>0</v>
      </c>
      <c r="G30" s="17">
        <v>0</v>
      </c>
      <c r="H30" s="8">
        <f aca="true" t="shared" si="6" ref="H30:H35">F30+G30</f>
        <v>0</v>
      </c>
      <c r="I30" s="8">
        <f aca="true" t="shared" si="7" ref="I30:K35">C30+F30</f>
        <v>0</v>
      </c>
      <c r="J30" s="8">
        <f t="shared" si="7"/>
        <v>0</v>
      </c>
      <c r="K30" s="8">
        <f t="shared" si="7"/>
        <v>0</v>
      </c>
    </row>
    <row r="31" spans="1:11" s="19" customFormat="1" ht="13.5" customHeight="1">
      <c r="A31" s="18">
        <v>75109</v>
      </c>
      <c r="B31" s="19" t="s">
        <v>84</v>
      </c>
      <c r="C31" s="20">
        <v>51600</v>
      </c>
      <c r="D31" s="20">
        <v>0</v>
      </c>
      <c r="E31" s="21">
        <f t="shared" si="5"/>
        <v>51600</v>
      </c>
      <c r="F31" s="20">
        <f>SUM(F32:F34)</f>
        <v>-5661</v>
      </c>
      <c r="G31" s="20">
        <v>0</v>
      </c>
      <c r="H31" s="21">
        <f t="shared" si="6"/>
        <v>-5661</v>
      </c>
      <c r="I31" s="21">
        <f t="shared" si="7"/>
        <v>45939</v>
      </c>
      <c r="J31" s="21">
        <f t="shared" si="7"/>
        <v>0</v>
      </c>
      <c r="K31" s="21">
        <f t="shared" si="7"/>
        <v>45939</v>
      </c>
    </row>
    <row r="32" spans="1:11" s="22" customFormat="1" ht="13.5" customHeight="1">
      <c r="A32" s="28" t="s">
        <v>83</v>
      </c>
      <c r="B32" s="22" t="s">
        <v>85</v>
      </c>
      <c r="C32" s="29">
        <v>43000</v>
      </c>
      <c r="D32" s="29">
        <v>0</v>
      </c>
      <c r="E32" s="30">
        <f t="shared" si="5"/>
        <v>43000</v>
      </c>
      <c r="F32" s="29">
        <v>-1506</v>
      </c>
      <c r="G32" s="29">
        <v>0</v>
      </c>
      <c r="H32" s="30">
        <f t="shared" si="6"/>
        <v>-1506</v>
      </c>
      <c r="I32" s="30">
        <f t="shared" si="7"/>
        <v>41494</v>
      </c>
      <c r="J32" s="30">
        <f t="shared" si="7"/>
        <v>0</v>
      </c>
      <c r="K32" s="30">
        <f t="shared" si="7"/>
        <v>41494</v>
      </c>
    </row>
    <row r="33" spans="1:11" s="22" customFormat="1" ht="13.5" customHeight="1">
      <c r="A33" s="28" t="s">
        <v>26</v>
      </c>
      <c r="B33" s="22" t="s">
        <v>27</v>
      </c>
      <c r="C33" s="29">
        <v>6000</v>
      </c>
      <c r="D33" s="29">
        <v>0</v>
      </c>
      <c r="E33" s="30">
        <f t="shared" si="5"/>
        <v>6000</v>
      </c>
      <c r="F33" s="29">
        <v>-3470</v>
      </c>
      <c r="G33" s="29">
        <v>0</v>
      </c>
      <c r="H33" s="30">
        <f t="shared" si="6"/>
        <v>-3470</v>
      </c>
      <c r="I33" s="30">
        <f t="shared" si="7"/>
        <v>2530</v>
      </c>
      <c r="J33" s="30">
        <f t="shared" si="7"/>
        <v>0</v>
      </c>
      <c r="K33" s="30">
        <f t="shared" si="7"/>
        <v>2530</v>
      </c>
    </row>
    <row r="34" spans="1:11" s="22" customFormat="1" ht="13.5" customHeight="1">
      <c r="A34" s="28" t="s">
        <v>21</v>
      </c>
      <c r="B34" s="22" t="s">
        <v>22</v>
      </c>
      <c r="C34" s="29">
        <v>2600</v>
      </c>
      <c r="D34" s="29">
        <v>0</v>
      </c>
      <c r="E34" s="30">
        <f t="shared" si="5"/>
        <v>2600</v>
      </c>
      <c r="F34" s="29">
        <v>-685</v>
      </c>
      <c r="G34" s="29">
        <v>0</v>
      </c>
      <c r="H34" s="30">
        <f t="shared" si="6"/>
        <v>-685</v>
      </c>
      <c r="I34" s="30">
        <f t="shared" si="7"/>
        <v>1915</v>
      </c>
      <c r="J34" s="30">
        <f t="shared" si="7"/>
        <v>0</v>
      </c>
      <c r="K34" s="30">
        <f t="shared" si="7"/>
        <v>1915</v>
      </c>
    </row>
    <row r="35" spans="1:11" s="19" customFormat="1" ht="13.5" customHeight="1">
      <c r="A35" s="9" t="s">
        <v>24</v>
      </c>
      <c r="B35" s="10" t="s">
        <v>25</v>
      </c>
      <c r="C35" s="11">
        <v>1904671</v>
      </c>
      <c r="D35" s="11">
        <v>3000</v>
      </c>
      <c r="E35" s="4">
        <f t="shared" si="5"/>
        <v>1907671</v>
      </c>
      <c r="F35" s="11">
        <f>F38</f>
        <v>0</v>
      </c>
      <c r="G35" s="11">
        <v>0</v>
      </c>
      <c r="H35" s="4">
        <f t="shared" si="6"/>
        <v>0</v>
      </c>
      <c r="I35" s="4">
        <f t="shared" si="7"/>
        <v>1904671</v>
      </c>
      <c r="J35" s="4">
        <f t="shared" si="7"/>
        <v>3000</v>
      </c>
      <c r="K35" s="4">
        <f t="shared" si="7"/>
        <v>1907671</v>
      </c>
    </row>
    <row r="36" spans="1:11" s="22" customFormat="1" ht="13.5" customHeight="1">
      <c r="A36" s="12"/>
      <c r="B36" s="13" t="s">
        <v>10</v>
      </c>
      <c r="C36" s="14"/>
      <c r="D36" s="14"/>
      <c r="E36" s="6"/>
      <c r="F36" s="14"/>
      <c r="G36" s="14"/>
      <c r="H36" s="6"/>
      <c r="I36" s="6"/>
      <c r="J36" s="6"/>
      <c r="K36" s="6"/>
    </row>
    <row r="37" spans="1:11" s="23" customFormat="1" ht="13.5" customHeight="1">
      <c r="A37" s="15"/>
      <c r="B37" s="16" t="s">
        <v>11</v>
      </c>
      <c r="C37" s="17">
        <v>108000</v>
      </c>
      <c r="D37" s="17">
        <v>0</v>
      </c>
      <c r="E37" s="8">
        <f aca="true" t="shared" si="8" ref="E37:E43">SUM(C37:D37)</f>
        <v>108000</v>
      </c>
      <c r="F37" s="17">
        <v>0</v>
      </c>
      <c r="G37" s="17">
        <v>0</v>
      </c>
      <c r="H37" s="8">
        <f aca="true" t="shared" si="9" ref="H37:H43">F37+G37</f>
        <v>0</v>
      </c>
      <c r="I37" s="8">
        <f aca="true" t="shared" si="10" ref="I37:I42">C37+F37</f>
        <v>108000</v>
      </c>
      <c r="J37" s="8">
        <f aca="true" t="shared" si="11" ref="J37:J42">D37+G37</f>
        <v>0</v>
      </c>
      <c r="K37" s="8">
        <f aca="true" t="shared" si="12" ref="K37:K42">E37+H37</f>
        <v>108000</v>
      </c>
    </row>
    <row r="38" spans="1:11" s="19" customFormat="1" ht="13.5" customHeight="1">
      <c r="A38" s="18">
        <v>75495</v>
      </c>
      <c r="B38" s="19" t="s">
        <v>23</v>
      </c>
      <c r="C38" s="20">
        <v>383065</v>
      </c>
      <c r="D38" s="20">
        <v>0</v>
      </c>
      <c r="E38" s="21">
        <f t="shared" si="8"/>
        <v>383065</v>
      </c>
      <c r="F38" s="20">
        <f>SUM(F39:F42)</f>
        <v>0</v>
      </c>
      <c r="G38" s="20">
        <v>0</v>
      </c>
      <c r="H38" s="21">
        <f t="shared" si="9"/>
        <v>0</v>
      </c>
      <c r="I38" s="21">
        <f t="shared" si="10"/>
        <v>383065</v>
      </c>
      <c r="J38" s="21">
        <f t="shared" si="11"/>
        <v>0</v>
      </c>
      <c r="K38" s="21">
        <f t="shared" si="12"/>
        <v>383065</v>
      </c>
    </row>
    <row r="39" spans="1:11" s="22" customFormat="1" ht="13.5" customHeight="1">
      <c r="A39" s="28" t="s">
        <v>93</v>
      </c>
      <c r="B39" s="22" t="s">
        <v>95</v>
      </c>
      <c r="C39" s="29">
        <v>0</v>
      </c>
      <c r="D39" s="29">
        <v>0</v>
      </c>
      <c r="E39" s="30">
        <f t="shared" si="8"/>
        <v>0</v>
      </c>
      <c r="F39" s="29">
        <v>25000</v>
      </c>
      <c r="G39" s="29">
        <v>0</v>
      </c>
      <c r="H39" s="30">
        <f t="shared" si="9"/>
        <v>25000</v>
      </c>
      <c r="I39" s="30">
        <f t="shared" si="10"/>
        <v>25000</v>
      </c>
      <c r="J39" s="30">
        <f t="shared" si="11"/>
        <v>0</v>
      </c>
      <c r="K39" s="30">
        <f t="shared" si="12"/>
        <v>25000</v>
      </c>
    </row>
    <row r="40" spans="1:11" s="22" customFormat="1" ht="13.5" customHeight="1">
      <c r="A40" s="28" t="s">
        <v>94</v>
      </c>
      <c r="B40" s="22" t="s">
        <v>96</v>
      </c>
      <c r="C40" s="29">
        <v>25000</v>
      </c>
      <c r="D40" s="29">
        <v>0</v>
      </c>
      <c r="E40" s="30">
        <f t="shared" si="8"/>
        <v>25000</v>
      </c>
      <c r="F40" s="29">
        <v>20250</v>
      </c>
      <c r="G40" s="29">
        <v>0</v>
      </c>
      <c r="H40" s="30">
        <f t="shared" si="9"/>
        <v>20250</v>
      </c>
      <c r="I40" s="30">
        <f t="shared" si="10"/>
        <v>45250</v>
      </c>
      <c r="J40" s="30">
        <f t="shared" si="11"/>
        <v>0</v>
      </c>
      <c r="K40" s="30">
        <f t="shared" si="12"/>
        <v>45250</v>
      </c>
    </row>
    <row r="41" spans="1:11" s="22" customFormat="1" ht="13.5" customHeight="1">
      <c r="A41" s="28" t="s">
        <v>26</v>
      </c>
      <c r="B41" s="22" t="s">
        <v>27</v>
      </c>
      <c r="C41" s="29">
        <v>45000</v>
      </c>
      <c r="D41" s="29">
        <v>0</v>
      </c>
      <c r="E41" s="30">
        <f t="shared" si="8"/>
        <v>45000</v>
      </c>
      <c r="F41" s="29">
        <v>-25000</v>
      </c>
      <c r="G41" s="29">
        <v>0</v>
      </c>
      <c r="H41" s="30">
        <f t="shared" si="9"/>
        <v>-25000</v>
      </c>
      <c r="I41" s="30">
        <f t="shared" si="10"/>
        <v>20000</v>
      </c>
      <c r="J41" s="30">
        <f t="shared" si="11"/>
        <v>0</v>
      </c>
      <c r="K41" s="30">
        <f t="shared" si="12"/>
        <v>20000</v>
      </c>
    </row>
    <row r="42" spans="1:11" s="22" customFormat="1" ht="13.5" customHeight="1">
      <c r="A42" s="28" t="s">
        <v>21</v>
      </c>
      <c r="B42" s="22" t="s">
        <v>22</v>
      </c>
      <c r="C42" s="29">
        <v>213065</v>
      </c>
      <c r="D42" s="29">
        <v>0</v>
      </c>
      <c r="E42" s="30">
        <f t="shared" si="8"/>
        <v>213065</v>
      </c>
      <c r="F42" s="29">
        <v>-20250</v>
      </c>
      <c r="G42" s="29">
        <v>0</v>
      </c>
      <c r="H42" s="30">
        <f t="shared" si="9"/>
        <v>-20250</v>
      </c>
      <c r="I42" s="30">
        <f t="shared" si="10"/>
        <v>192815</v>
      </c>
      <c r="J42" s="30">
        <f t="shared" si="11"/>
        <v>0</v>
      </c>
      <c r="K42" s="30">
        <f t="shared" si="12"/>
        <v>192815</v>
      </c>
    </row>
    <row r="43" spans="1:11" s="19" customFormat="1" ht="13.5" customHeight="1">
      <c r="A43" s="9" t="s">
        <v>73</v>
      </c>
      <c r="B43" s="10" t="s">
        <v>75</v>
      </c>
      <c r="C43" s="11">
        <v>0</v>
      </c>
      <c r="D43" s="11">
        <v>0</v>
      </c>
      <c r="E43" s="4">
        <f t="shared" si="8"/>
        <v>0</v>
      </c>
      <c r="F43" s="11">
        <f>F46</f>
        <v>30000</v>
      </c>
      <c r="G43" s="11">
        <v>0</v>
      </c>
      <c r="H43" s="4">
        <f t="shared" si="9"/>
        <v>30000</v>
      </c>
      <c r="I43" s="4">
        <f>C43+F43</f>
        <v>30000</v>
      </c>
      <c r="J43" s="4">
        <f>D43+G43</f>
        <v>0</v>
      </c>
      <c r="K43" s="4">
        <f>E43+H43</f>
        <v>30000</v>
      </c>
    </row>
    <row r="44" spans="1:11" s="22" customFormat="1" ht="13.5" customHeight="1">
      <c r="A44" s="12"/>
      <c r="B44" s="13" t="s">
        <v>10</v>
      </c>
      <c r="C44" s="14"/>
      <c r="D44" s="14"/>
      <c r="E44" s="6"/>
      <c r="F44" s="14"/>
      <c r="G44" s="14"/>
      <c r="H44" s="6"/>
      <c r="I44" s="6"/>
      <c r="J44" s="6"/>
      <c r="K44" s="6"/>
    </row>
    <row r="45" spans="1:11" s="23" customFormat="1" ht="13.5" customHeight="1">
      <c r="A45" s="15"/>
      <c r="B45" s="16" t="s">
        <v>11</v>
      </c>
      <c r="C45" s="17">
        <v>0</v>
      </c>
      <c r="D45" s="17">
        <v>0</v>
      </c>
      <c r="E45" s="8">
        <f>SUM(C45:D45)</f>
        <v>0</v>
      </c>
      <c r="F45" s="17">
        <v>0</v>
      </c>
      <c r="G45" s="17">
        <v>0</v>
      </c>
      <c r="H45" s="8">
        <f>F45+G45</f>
        <v>0</v>
      </c>
      <c r="I45" s="8">
        <f aca="true" t="shared" si="13" ref="I45:K47">C45+F45</f>
        <v>0</v>
      </c>
      <c r="J45" s="8">
        <f t="shared" si="13"/>
        <v>0</v>
      </c>
      <c r="K45" s="8">
        <f t="shared" si="13"/>
        <v>0</v>
      </c>
    </row>
    <row r="46" spans="1:11" s="19" customFormat="1" ht="13.5" customHeight="1">
      <c r="A46" s="18">
        <v>75647</v>
      </c>
      <c r="B46" s="19" t="s">
        <v>74</v>
      </c>
      <c r="C46" s="20">
        <v>0</v>
      </c>
      <c r="D46" s="20">
        <v>0</v>
      </c>
      <c r="E46" s="21">
        <f>SUM(C46:D46)</f>
        <v>0</v>
      </c>
      <c r="F46" s="20">
        <f>SUM(F47:F47)</f>
        <v>30000</v>
      </c>
      <c r="G46" s="20">
        <v>0</v>
      </c>
      <c r="H46" s="21">
        <f>F46+G46</f>
        <v>30000</v>
      </c>
      <c r="I46" s="21">
        <f t="shared" si="13"/>
        <v>30000</v>
      </c>
      <c r="J46" s="21">
        <f t="shared" si="13"/>
        <v>0</v>
      </c>
      <c r="K46" s="21">
        <f t="shared" si="13"/>
        <v>30000</v>
      </c>
    </row>
    <row r="47" spans="1:11" s="22" customFormat="1" ht="13.5" customHeight="1">
      <c r="A47" s="28" t="s">
        <v>76</v>
      </c>
      <c r="B47" s="22" t="s">
        <v>77</v>
      </c>
      <c r="C47" s="29">
        <v>0</v>
      </c>
      <c r="D47" s="29">
        <v>0</v>
      </c>
      <c r="E47" s="30">
        <f>SUM(C47:D47)</f>
        <v>0</v>
      </c>
      <c r="F47" s="29">
        <v>30000</v>
      </c>
      <c r="G47" s="29">
        <v>0</v>
      </c>
      <c r="H47" s="30">
        <f>F47+G47</f>
        <v>30000</v>
      </c>
      <c r="I47" s="30">
        <f t="shared" si="13"/>
        <v>30000</v>
      </c>
      <c r="J47" s="30">
        <f t="shared" si="13"/>
        <v>0</v>
      </c>
      <c r="K47" s="30">
        <f t="shared" si="13"/>
        <v>30000</v>
      </c>
    </row>
    <row r="48" spans="1:11" s="19" customFormat="1" ht="13.5" customHeight="1">
      <c r="A48" s="9" t="s">
        <v>78</v>
      </c>
      <c r="B48" s="10" t="s">
        <v>79</v>
      </c>
      <c r="C48" s="11">
        <v>4087464</v>
      </c>
      <c r="D48" s="11">
        <v>0</v>
      </c>
      <c r="E48" s="4">
        <f>SUM(C48:D48)</f>
        <v>4087464</v>
      </c>
      <c r="F48" s="11">
        <f>F51+F53</f>
        <v>-20000</v>
      </c>
      <c r="G48" s="11">
        <v>0</v>
      </c>
      <c r="H48" s="4">
        <f>F48+G48</f>
        <v>-20000</v>
      </c>
      <c r="I48" s="4">
        <f>C48+F48</f>
        <v>4067464</v>
      </c>
      <c r="J48" s="4">
        <f>D48+G48</f>
        <v>0</v>
      </c>
      <c r="K48" s="4">
        <f>E48+H48</f>
        <v>4067464</v>
      </c>
    </row>
    <row r="49" spans="1:11" s="22" customFormat="1" ht="13.5" customHeight="1">
      <c r="A49" s="12"/>
      <c r="B49" s="13" t="s">
        <v>10</v>
      </c>
      <c r="C49" s="14"/>
      <c r="D49" s="14"/>
      <c r="E49" s="6"/>
      <c r="F49" s="14"/>
      <c r="G49" s="14"/>
      <c r="H49" s="6"/>
      <c r="I49" s="6"/>
      <c r="J49" s="6"/>
      <c r="K49" s="6"/>
    </row>
    <row r="50" spans="1:11" s="23" customFormat="1" ht="13.5" customHeight="1">
      <c r="A50" s="15"/>
      <c r="B50" s="16" t="s">
        <v>11</v>
      </c>
      <c r="C50" s="17">
        <v>142889</v>
      </c>
      <c r="D50" s="17">
        <v>0</v>
      </c>
      <c r="E50" s="8">
        <f aca="true" t="shared" si="14" ref="E50:E55">SUM(C50:D50)</f>
        <v>142889</v>
      </c>
      <c r="F50" s="17">
        <v>0</v>
      </c>
      <c r="G50" s="17">
        <v>0</v>
      </c>
      <c r="H50" s="8">
        <f aca="true" t="shared" si="15" ref="H50:H55">F50+G50</f>
        <v>0</v>
      </c>
      <c r="I50" s="8">
        <f aca="true" t="shared" si="16" ref="I50:K55">C50+F50</f>
        <v>142889</v>
      </c>
      <c r="J50" s="8">
        <f t="shared" si="16"/>
        <v>0</v>
      </c>
      <c r="K50" s="8">
        <f t="shared" si="16"/>
        <v>142889</v>
      </c>
    </row>
    <row r="51" spans="1:11" s="19" customFormat="1" ht="13.5" customHeight="1">
      <c r="A51" s="18">
        <v>75814</v>
      </c>
      <c r="B51" s="19" t="s">
        <v>80</v>
      </c>
      <c r="C51" s="20">
        <v>0</v>
      </c>
      <c r="D51" s="20">
        <v>0</v>
      </c>
      <c r="E51" s="21">
        <f t="shared" si="14"/>
        <v>0</v>
      </c>
      <c r="F51" s="20">
        <f>SUM(F52:F52)</f>
        <v>30000</v>
      </c>
      <c r="G51" s="20">
        <v>0</v>
      </c>
      <c r="H51" s="21">
        <f t="shared" si="15"/>
        <v>30000</v>
      </c>
      <c r="I51" s="21">
        <f t="shared" si="16"/>
        <v>30000</v>
      </c>
      <c r="J51" s="21">
        <f t="shared" si="16"/>
        <v>0</v>
      </c>
      <c r="K51" s="21">
        <f t="shared" si="16"/>
        <v>30000</v>
      </c>
    </row>
    <row r="52" spans="1:11" s="22" customFormat="1" ht="13.5" customHeight="1">
      <c r="A52" s="28" t="s">
        <v>21</v>
      </c>
      <c r="B52" s="22" t="s">
        <v>22</v>
      </c>
      <c r="C52" s="29">
        <v>0</v>
      </c>
      <c r="D52" s="29">
        <v>0</v>
      </c>
      <c r="E52" s="30">
        <f t="shared" si="14"/>
        <v>0</v>
      </c>
      <c r="F52" s="29">
        <v>30000</v>
      </c>
      <c r="G52" s="29">
        <v>0</v>
      </c>
      <c r="H52" s="30">
        <f t="shared" si="15"/>
        <v>30000</v>
      </c>
      <c r="I52" s="30">
        <f t="shared" si="16"/>
        <v>30000</v>
      </c>
      <c r="J52" s="30">
        <f t="shared" si="16"/>
        <v>0</v>
      </c>
      <c r="K52" s="30">
        <f t="shared" si="16"/>
        <v>30000</v>
      </c>
    </row>
    <row r="53" spans="1:11" s="19" customFormat="1" ht="13.5" customHeight="1">
      <c r="A53" s="18">
        <v>75818</v>
      </c>
      <c r="B53" s="19" t="s">
        <v>87</v>
      </c>
      <c r="C53" s="20">
        <v>4087464</v>
      </c>
      <c r="D53" s="20">
        <v>0</v>
      </c>
      <c r="E53" s="21">
        <f t="shared" si="14"/>
        <v>4087464</v>
      </c>
      <c r="F53" s="20">
        <f>SUM(F54:F54)</f>
        <v>-50000</v>
      </c>
      <c r="G53" s="20">
        <v>0</v>
      </c>
      <c r="H53" s="21">
        <f t="shared" si="15"/>
        <v>-50000</v>
      </c>
      <c r="I53" s="21">
        <f t="shared" si="16"/>
        <v>4037464</v>
      </c>
      <c r="J53" s="21">
        <f t="shared" si="16"/>
        <v>0</v>
      </c>
      <c r="K53" s="21">
        <f t="shared" si="16"/>
        <v>4037464</v>
      </c>
    </row>
    <row r="54" spans="1:11" s="22" customFormat="1" ht="13.5" customHeight="1">
      <c r="A54" s="28" t="s">
        <v>86</v>
      </c>
      <c r="B54" s="22" t="s">
        <v>88</v>
      </c>
      <c r="C54" s="29">
        <v>80938</v>
      </c>
      <c r="D54" s="29">
        <v>0</v>
      </c>
      <c r="E54" s="30">
        <f t="shared" si="14"/>
        <v>80938</v>
      </c>
      <c r="F54" s="29">
        <v>-50000</v>
      </c>
      <c r="G54" s="29">
        <v>0</v>
      </c>
      <c r="H54" s="30">
        <f t="shared" si="15"/>
        <v>-50000</v>
      </c>
      <c r="I54" s="30">
        <f t="shared" si="16"/>
        <v>30938</v>
      </c>
      <c r="J54" s="30">
        <f t="shared" si="16"/>
        <v>0</v>
      </c>
      <c r="K54" s="30">
        <f t="shared" si="16"/>
        <v>30938</v>
      </c>
    </row>
    <row r="55" spans="1:11" s="19" customFormat="1" ht="13.5" customHeight="1">
      <c r="A55" s="9" t="s">
        <v>38</v>
      </c>
      <c r="B55" s="10" t="s">
        <v>39</v>
      </c>
      <c r="C55" s="11">
        <v>882000</v>
      </c>
      <c r="D55" s="11">
        <v>0</v>
      </c>
      <c r="E55" s="4">
        <f t="shared" si="14"/>
        <v>882000</v>
      </c>
      <c r="F55" s="11">
        <f>F58+F61</f>
        <v>50000</v>
      </c>
      <c r="G55" s="11">
        <v>0</v>
      </c>
      <c r="H55" s="4">
        <f t="shared" si="15"/>
        <v>50000</v>
      </c>
      <c r="I55" s="4">
        <f t="shared" si="16"/>
        <v>932000</v>
      </c>
      <c r="J55" s="4">
        <f t="shared" si="16"/>
        <v>0</v>
      </c>
      <c r="K55" s="4">
        <f t="shared" si="16"/>
        <v>932000</v>
      </c>
    </row>
    <row r="56" spans="1:11" s="22" customFormat="1" ht="13.5" customHeight="1">
      <c r="A56" s="12"/>
      <c r="B56" s="13" t="s">
        <v>10</v>
      </c>
      <c r="C56" s="14"/>
      <c r="D56" s="14"/>
      <c r="E56" s="6"/>
      <c r="F56" s="14"/>
      <c r="G56" s="14"/>
      <c r="H56" s="6"/>
      <c r="I56" s="6"/>
      <c r="J56" s="6"/>
      <c r="K56" s="6"/>
    </row>
    <row r="57" spans="1:11" s="23" customFormat="1" ht="13.5" customHeight="1">
      <c r="A57" s="15"/>
      <c r="B57" s="16" t="s">
        <v>11</v>
      </c>
      <c r="C57" s="17">
        <v>40000</v>
      </c>
      <c r="D57" s="17">
        <v>0</v>
      </c>
      <c r="E57" s="8">
        <f aca="true" t="shared" si="17" ref="E57:E64">SUM(C57:D57)</f>
        <v>40000</v>
      </c>
      <c r="F57" s="17">
        <f>F60</f>
        <v>40000</v>
      </c>
      <c r="G57" s="17">
        <v>0</v>
      </c>
      <c r="H57" s="8">
        <f aca="true" t="shared" si="18" ref="H57:H64">F57+G57</f>
        <v>40000</v>
      </c>
      <c r="I57" s="8">
        <f aca="true" t="shared" si="19" ref="I57:I63">C57+F57</f>
        <v>80000</v>
      </c>
      <c r="J57" s="8">
        <f aca="true" t="shared" si="20" ref="J57:J63">D57+G57</f>
        <v>0</v>
      </c>
      <c r="K57" s="8">
        <f aca="true" t="shared" si="21" ref="K57:K63">E57+H57</f>
        <v>80000</v>
      </c>
    </row>
    <row r="58" spans="1:11" s="19" customFormat="1" ht="13.5" customHeight="1">
      <c r="A58" s="18">
        <v>85149</v>
      </c>
      <c r="B58" s="19" t="s">
        <v>89</v>
      </c>
      <c r="C58" s="20">
        <v>80000</v>
      </c>
      <c r="D58" s="20">
        <v>0</v>
      </c>
      <c r="E58" s="21">
        <f>SUM(C58:D58)</f>
        <v>80000</v>
      </c>
      <c r="F58" s="20">
        <f>SUM(F59:F60)</f>
        <v>50000</v>
      </c>
      <c r="G58" s="20">
        <v>0</v>
      </c>
      <c r="H58" s="21">
        <f>F58+G58</f>
        <v>50000</v>
      </c>
      <c r="I58" s="21">
        <f aca="true" t="shared" si="22" ref="I58:K60">C58+F58</f>
        <v>130000</v>
      </c>
      <c r="J58" s="21">
        <f t="shared" si="22"/>
        <v>0</v>
      </c>
      <c r="K58" s="21">
        <f t="shared" si="22"/>
        <v>130000</v>
      </c>
    </row>
    <row r="59" spans="1:11" s="22" customFormat="1" ht="13.5" customHeight="1">
      <c r="A59" s="28" t="s">
        <v>26</v>
      </c>
      <c r="B59" s="22" t="s">
        <v>27</v>
      </c>
      <c r="C59" s="29">
        <v>0</v>
      </c>
      <c r="D59" s="29">
        <v>0</v>
      </c>
      <c r="E59" s="30">
        <f>SUM(C59:D59)</f>
        <v>0</v>
      </c>
      <c r="F59" s="29">
        <v>10000</v>
      </c>
      <c r="G59" s="29">
        <v>0</v>
      </c>
      <c r="H59" s="30">
        <f>F59+G59</f>
        <v>10000</v>
      </c>
      <c r="I59" s="30">
        <f t="shared" si="22"/>
        <v>10000</v>
      </c>
      <c r="J59" s="30">
        <f t="shared" si="22"/>
        <v>0</v>
      </c>
      <c r="K59" s="30">
        <f t="shared" si="22"/>
        <v>10000</v>
      </c>
    </row>
    <row r="60" spans="1:11" s="22" customFormat="1" ht="13.5" customHeight="1">
      <c r="A60" s="28" t="s">
        <v>90</v>
      </c>
      <c r="B60" s="22" t="s">
        <v>91</v>
      </c>
      <c r="C60" s="29">
        <v>40000</v>
      </c>
      <c r="D60" s="29">
        <v>0</v>
      </c>
      <c r="E60" s="30">
        <f>SUM(C60:D60)</f>
        <v>40000</v>
      </c>
      <c r="F60" s="29">
        <v>40000</v>
      </c>
      <c r="G60" s="29">
        <v>0</v>
      </c>
      <c r="H60" s="30">
        <f>F60+G60</f>
        <v>40000</v>
      </c>
      <c r="I60" s="30">
        <f t="shared" si="22"/>
        <v>80000</v>
      </c>
      <c r="J60" s="30">
        <f t="shared" si="22"/>
        <v>0</v>
      </c>
      <c r="K60" s="30">
        <f t="shared" si="22"/>
        <v>80000</v>
      </c>
    </row>
    <row r="61" spans="1:11" s="19" customFormat="1" ht="13.5" customHeight="1">
      <c r="A61" s="18">
        <v>85195</v>
      </c>
      <c r="B61" s="19" t="s">
        <v>23</v>
      </c>
      <c r="C61" s="20">
        <v>2000</v>
      </c>
      <c r="D61" s="20">
        <v>0</v>
      </c>
      <c r="E61" s="21">
        <f t="shared" si="17"/>
        <v>2000</v>
      </c>
      <c r="F61" s="20">
        <f>SUM(F62:F63)</f>
        <v>0</v>
      </c>
      <c r="G61" s="20">
        <v>0</v>
      </c>
      <c r="H61" s="21">
        <f t="shared" si="18"/>
        <v>0</v>
      </c>
      <c r="I61" s="21">
        <f t="shared" si="19"/>
        <v>2000</v>
      </c>
      <c r="J61" s="21">
        <f t="shared" si="20"/>
        <v>0</v>
      </c>
      <c r="K61" s="21">
        <f t="shared" si="21"/>
        <v>2000</v>
      </c>
    </row>
    <row r="62" spans="1:11" s="22" customFormat="1" ht="13.5" customHeight="1">
      <c r="A62" s="28" t="s">
        <v>21</v>
      </c>
      <c r="B62" s="22" t="s">
        <v>22</v>
      </c>
      <c r="C62" s="29">
        <v>2000</v>
      </c>
      <c r="D62" s="29">
        <v>0</v>
      </c>
      <c r="E62" s="30">
        <f t="shared" si="17"/>
        <v>2000</v>
      </c>
      <c r="F62" s="29">
        <v>-2000</v>
      </c>
      <c r="G62" s="29">
        <v>0</v>
      </c>
      <c r="H62" s="30">
        <f t="shared" si="18"/>
        <v>-2000</v>
      </c>
      <c r="I62" s="30">
        <f t="shared" si="19"/>
        <v>0</v>
      </c>
      <c r="J62" s="30">
        <f t="shared" si="20"/>
        <v>0</v>
      </c>
      <c r="K62" s="30">
        <f t="shared" si="21"/>
        <v>0</v>
      </c>
    </row>
    <row r="63" spans="1:11" s="22" customFormat="1" ht="13.5" customHeight="1">
      <c r="A63" s="28" t="s">
        <v>76</v>
      </c>
      <c r="B63" s="22" t="s">
        <v>77</v>
      </c>
      <c r="C63" s="29">
        <v>0</v>
      </c>
      <c r="D63" s="29">
        <v>0</v>
      </c>
      <c r="E63" s="30">
        <f t="shared" si="17"/>
        <v>0</v>
      </c>
      <c r="F63" s="29">
        <v>2000</v>
      </c>
      <c r="G63" s="29">
        <v>0</v>
      </c>
      <c r="H63" s="30">
        <f t="shared" si="18"/>
        <v>2000</v>
      </c>
      <c r="I63" s="30">
        <f t="shared" si="19"/>
        <v>2000</v>
      </c>
      <c r="J63" s="30">
        <f t="shared" si="20"/>
        <v>0</v>
      </c>
      <c r="K63" s="30">
        <f t="shared" si="21"/>
        <v>2000</v>
      </c>
    </row>
    <row r="64" spans="1:11" s="19" customFormat="1" ht="13.5" customHeight="1">
      <c r="A64" s="9" t="s">
        <v>18</v>
      </c>
      <c r="B64" s="10" t="s">
        <v>19</v>
      </c>
      <c r="C64" s="11">
        <v>10335245</v>
      </c>
      <c r="D64" s="11">
        <v>16424829</v>
      </c>
      <c r="E64" s="4">
        <f t="shared" si="17"/>
        <v>26760074</v>
      </c>
      <c r="F64" s="11">
        <f>F69</f>
        <v>28200</v>
      </c>
      <c r="G64" s="11">
        <f>G69</f>
        <v>0</v>
      </c>
      <c r="H64" s="4">
        <f t="shared" si="18"/>
        <v>28200</v>
      </c>
      <c r="I64" s="4">
        <f>C64+F64</f>
        <v>10363445</v>
      </c>
      <c r="J64" s="4">
        <f>D64+G64</f>
        <v>16424829</v>
      </c>
      <c r="K64" s="4">
        <f>E64+H64</f>
        <v>26788274</v>
      </c>
    </row>
    <row r="65" spans="1:11" s="22" customFormat="1" ht="13.5" customHeight="1">
      <c r="A65" s="12"/>
      <c r="B65" s="13" t="s">
        <v>10</v>
      </c>
      <c r="C65" s="14"/>
      <c r="D65" s="14"/>
      <c r="E65" s="6"/>
      <c r="F65" s="14"/>
      <c r="G65" s="14"/>
      <c r="H65" s="6"/>
      <c r="I65" s="6"/>
      <c r="J65" s="6"/>
      <c r="K65" s="6"/>
    </row>
    <row r="66" spans="1:11" s="23" customFormat="1" ht="13.5" customHeight="1">
      <c r="A66" s="15"/>
      <c r="B66" s="16" t="s">
        <v>11</v>
      </c>
      <c r="C66" s="17">
        <v>20400</v>
      </c>
      <c r="D66" s="17">
        <v>0</v>
      </c>
      <c r="E66" s="8">
        <f aca="true" t="shared" si="23" ref="E66:E75">SUM(C66:D66)</f>
        <v>20400</v>
      </c>
      <c r="F66" s="17">
        <f>F74</f>
        <v>1900</v>
      </c>
      <c r="G66" s="17">
        <v>0</v>
      </c>
      <c r="H66" s="8">
        <f aca="true" t="shared" si="24" ref="H66:H75">F66+G66</f>
        <v>1900</v>
      </c>
      <c r="I66" s="8">
        <f aca="true" t="shared" si="25" ref="I66:K75">C66+F66</f>
        <v>22300</v>
      </c>
      <c r="J66" s="8">
        <f t="shared" si="25"/>
        <v>0</v>
      </c>
      <c r="K66" s="8">
        <f t="shared" si="25"/>
        <v>22300</v>
      </c>
    </row>
    <row r="67" spans="1:11" s="22" customFormat="1" ht="13.5" customHeight="1">
      <c r="A67" s="12"/>
      <c r="B67" s="13"/>
      <c r="C67" s="14"/>
      <c r="D67" s="14"/>
      <c r="E67" s="6"/>
      <c r="F67" s="14"/>
      <c r="G67" s="14"/>
      <c r="H67" s="6"/>
      <c r="I67" s="6"/>
      <c r="J67" s="6"/>
      <c r="K67" s="6"/>
    </row>
    <row r="68" spans="1:11" s="22" customFormat="1" ht="13.5" customHeight="1">
      <c r="A68" s="12"/>
      <c r="B68" s="13"/>
      <c r="C68" s="14"/>
      <c r="D68" s="14"/>
      <c r="E68" s="6"/>
      <c r="F68" s="14"/>
      <c r="G68" s="14"/>
      <c r="H68" s="6"/>
      <c r="I68" s="6"/>
      <c r="J68" s="6"/>
      <c r="K68" s="6"/>
    </row>
    <row r="69" spans="1:11" s="19" customFormat="1" ht="13.5" customHeight="1">
      <c r="A69" s="18">
        <v>85202</v>
      </c>
      <c r="B69" s="19" t="s">
        <v>33</v>
      </c>
      <c r="C69" s="20">
        <v>1015200</v>
      </c>
      <c r="D69" s="20">
        <v>0</v>
      </c>
      <c r="E69" s="21">
        <f t="shared" si="23"/>
        <v>1015200</v>
      </c>
      <c r="F69" s="20">
        <f>SUM(F70:F74)</f>
        <v>28200</v>
      </c>
      <c r="G69" s="20">
        <f>SUM(G74:G74)</f>
        <v>0</v>
      </c>
      <c r="H69" s="21">
        <f t="shared" si="24"/>
        <v>28200</v>
      </c>
      <c r="I69" s="21">
        <f t="shared" si="25"/>
        <v>1043400</v>
      </c>
      <c r="J69" s="21">
        <f t="shared" si="25"/>
        <v>0</v>
      </c>
      <c r="K69" s="21">
        <f t="shared" si="25"/>
        <v>1043400</v>
      </c>
    </row>
    <row r="70" spans="1:11" s="22" customFormat="1" ht="13.5" customHeight="1">
      <c r="A70" s="28" t="s">
        <v>26</v>
      </c>
      <c r="B70" s="22" t="s">
        <v>27</v>
      </c>
      <c r="C70" s="29">
        <v>30500</v>
      </c>
      <c r="D70" s="29">
        <v>0</v>
      </c>
      <c r="E70" s="30">
        <f t="shared" si="23"/>
        <v>30500</v>
      </c>
      <c r="F70" s="29">
        <v>4100</v>
      </c>
      <c r="G70" s="29">
        <v>0</v>
      </c>
      <c r="H70" s="30">
        <f t="shared" si="24"/>
        <v>4100</v>
      </c>
      <c r="I70" s="30">
        <f t="shared" si="25"/>
        <v>34600</v>
      </c>
      <c r="J70" s="30">
        <f t="shared" si="25"/>
        <v>0</v>
      </c>
      <c r="K70" s="30">
        <f t="shared" si="25"/>
        <v>34600</v>
      </c>
    </row>
    <row r="71" spans="1:11" s="22" customFormat="1" ht="13.5" customHeight="1">
      <c r="A71" s="28" t="s">
        <v>29</v>
      </c>
      <c r="B71" s="22" t="s">
        <v>32</v>
      </c>
      <c r="C71" s="29">
        <v>136000</v>
      </c>
      <c r="D71" s="29">
        <v>0</v>
      </c>
      <c r="E71" s="30">
        <f t="shared" si="23"/>
        <v>136000</v>
      </c>
      <c r="F71" s="29">
        <v>5200</v>
      </c>
      <c r="G71" s="29">
        <v>0</v>
      </c>
      <c r="H71" s="30">
        <f t="shared" si="24"/>
        <v>5200</v>
      </c>
      <c r="I71" s="30">
        <f t="shared" si="25"/>
        <v>141200</v>
      </c>
      <c r="J71" s="30">
        <f t="shared" si="25"/>
        <v>0</v>
      </c>
      <c r="K71" s="30">
        <f t="shared" si="25"/>
        <v>141200</v>
      </c>
    </row>
    <row r="72" spans="1:11" s="22" customFormat="1" ht="13.5" customHeight="1">
      <c r="A72" s="28" t="s">
        <v>30</v>
      </c>
      <c r="B72" s="22" t="s">
        <v>34</v>
      </c>
      <c r="C72" s="29">
        <v>4000</v>
      </c>
      <c r="D72" s="29">
        <v>0</v>
      </c>
      <c r="E72" s="30">
        <f t="shared" si="23"/>
        <v>4000</v>
      </c>
      <c r="F72" s="29">
        <v>7000</v>
      </c>
      <c r="G72" s="29">
        <v>0</v>
      </c>
      <c r="H72" s="30">
        <f t="shared" si="24"/>
        <v>7000</v>
      </c>
      <c r="I72" s="30">
        <f t="shared" si="25"/>
        <v>11000</v>
      </c>
      <c r="J72" s="30">
        <f t="shared" si="25"/>
        <v>0</v>
      </c>
      <c r="K72" s="30">
        <f t="shared" si="25"/>
        <v>11000</v>
      </c>
    </row>
    <row r="73" spans="1:11" s="22" customFormat="1" ht="13.5" customHeight="1">
      <c r="A73" s="28" t="s">
        <v>21</v>
      </c>
      <c r="B73" s="22" t="s">
        <v>22</v>
      </c>
      <c r="C73" s="29">
        <v>43500</v>
      </c>
      <c r="D73" s="29">
        <v>0</v>
      </c>
      <c r="E73" s="30">
        <f t="shared" si="23"/>
        <v>43500</v>
      </c>
      <c r="F73" s="29">
        <v>10000</v>
      </c>
      <c r="G73" s="29">
        <v>0</v>
      </c>
      <c r="H73" s="30">
        <f t="shared" si="24"/>
        <v>10000</v>
      </c>
      <c r="I73" s="30">
        <f t="shared" si="25"/>
        <v>53500</v>
      </c>
      <c r="J73" s="30">
        <f t="shared" si="25"/>
        <v>0</v>
      </c>
      <c r="K73" s="30">
        <f t="shared" si="25"/>
        <v>53500</v>
      </c>
    </row>
    <row r="74" spans="1:11" s="22" customFormat="1" ht="13.5" customHeight="1">
      <c r="A74" s="28" t="s">
        <v>53</v>
      </c>
      <c r="B74" s="22" t="s">
        <v>55</v>
      </c>
      <c r="C74" s="29">
        <v>5100</v>
      </c>
      <c r="D74" s="29">
        <v>0</v>
      </c>
      <c r="E74" s="30">
        <f t="shared" si="23"/>
        <v>5100</v>
      </c>
      <c r="F74" s="29">
        <v>1900</v>
      </c>
      <c r="G74" s="29">
        <v>0</v>
      </c>
      <c r="H74" s="30">
        <f t="shared" si="24"/>
        <v>1900</v>
      </c>
      <c r="I74" s="30">
        <f t="shared" si="25"/>
        <v>7000</v>
      </c>
      <c r="J74" s="30">
        <f t="shared" si="25"/>
        <v>0</v>
      </c>
      <c r="K74" s="30">
        <f t="shared" si="25"/>
        <v>7000</v>
      </c>
    </row>
    <row r="75" spans="1:11" s="19" customFormat="1" ht="13.5" customHeight="1">
      <c r="A75" s="9" t="s">
        <v>48</v>
      </c>
      <c r="B75" s="10" t="s">
        <v>49</v>
      </c>
      <c r="C75" s="11">
        <v>12710834</v>
      </c>
      <c r="D75" s="11">
        <v>500000</v>
      </c>
      <c r="E75" s="4">
        <f t="shared" si="23"/>
        <v>13210834</v>
      </c>
      <c r="F75" s="11">
        <v>0</v>
      </c>
      <c r="G75" s="11">
        <f>G78</f>
        <v>0</v>
      </c>
      <c r="H75" s="4">
        <f t="shared" si="24"/>
        <v>0</v>
      </c>
      <c r="I75" s="4">
        <f t="shared" si="25"/>
        <v>12710834</v>
      </c>
      <c r="J75" s="4">
        <f t="shared" si="25"/>
        <v>500000</v>
      </c>
      <c r="K75" s="4">
        <f t="shared" si="25"/>
        <v>13210834</v>
      </c>
    </row>
    <row r="76" spans="1:11" s="22" customFormat="1" ht="13.5" customHeight="1">
      <c r="A76" s="12"/>
      <c r="B76" s="13" t="s">
        <v>10</v>
      </c>
      <c r="C76" s="14"/>
      <c r="D76" s="14"/>
      <c r="E76" s="6"/>
      <c r="F76" s="14"/>
      <c r="G76" s="14"/>
      <c r="H76" s="6"/>
      <c r="I76" s="6"/>
      <c r="J76" s="6"/>
      <c r="K76" s="6"/>
    </row>
    <row r="77" spans="1:11" s="23" customFormat="1" ht="13.5" customHeight="1">
      <c r="A77" s="15"/>
      <c r="B77" s="16" t="s">
        <v>11</v>
      </c>
      <c r="C77" s="17">
        <v>6461246</v>
      </c>
      <c r="D77" s="17">
        <v>500000</v>
      </c>
      <c r="E77" s="8">
        <f>SUM(C77:D77)</f>
        <v>6961246</v>
      </c>
      <c r="F77" s="17">
        <v>0</v>
      </c>
      <c r="G77" s="17">
        <v>0</v>
      </c>
      <c r="H77" s="8">
        <f>F77+G77</f>
        <v>0</v>
      </c>
      <c r="I77" s="8">
        <f aca="true" t="shared" si="26" ref="I77:K80">C77+F77</f>
        <v>6461246</v>
      </c>
      <c r="J77" s="8">
        <f t="shared" si="26"/>
        <v>500000</v>
      </c>
      <c r="K77" s="8">
        <f t="shared" si="26"/>
        <v>6961246</v>
      </c>
    </row>
    <row r="78" spans="1:11" s="19" customFormat="1" ht="13.5" customHeight="1">
      <c r="A78" s="18">
        <v>90095</v>
      </c>
      <c r="B78" s="19" t="s">
        <v>23</v>
      </c>
      <c r="C78" s="20">
        <v>7599834</v>
      </c>
      <c r="D78" s="20">
        <v>500000</v>
      </c>
      <c r="E78" s="21">
        <f>SUM(C78:D78)</f>
        <v>8099834</v>
      </c>
      <c r="F78" s="20">
        <f>SUM(F79:F80)</f>
        <v>0</v>
      </c>
      <c r="G78" s="20">
        <f>SUM(G79:G80)</f>
        <v>0</v>
      </c>
      <c r="H78" s="21">
        <f>F78+G78</f>
        <v>0</v>
      </c>
      <c r="I78" s="21">
        <f t="shared" si="26"/>
        <v>7599834</v>
      </c>
      <c r="J78" s="21">
        <f t="shared" si="26"/>
        <v>500000</v>
      </c>
      <c r="K78" s="21">
        <f t="shared" si="26"/>
        <v>8099834</v>
      </c>
    </row>
    <row r="79" spans="1:11" s="22" customFormat="1" ht="13.5" customHeight="1">
      <c r="A79" s="28" t="s">
        <v>43</v>
      </c>
      <c r="B79" s="22" t="s">
        <v>46</v>
      </c>
      <c r="C79" s="29">
        <v>1000000</v>
      </c>
      <c r="D79" s="29">
        <v>500000</v>
      </c>
      <c r="E79" s="30">
        <f>SUM(C79:D79)</f>
        <v>1500000</v>
      </c>
      <c r="F79" s="29">
        <v>-1000000</v>
      </c>
      <c r="G79" s="29">
        <v>0</v>
      </c>
      <c r="H79" s="30">
        <f>F79+G79</f>
        <v>-1000000</v>
      </c>
      <c r="I79" s="30">
        <f t="shared" si="26"/>
        <v>0</v>
      </c>
      <c r="J79" s="30">
        <f t="shared" si="26"/>
        <v>500000</v>
      </c>
      <c r="K79" s="30">
        <f t="shared" si="26"/>
        <v>500000</v>
      </c>
    </row>
    <row r="80" spans="1:11" s="22" customFormat="1" ht="13.5" customHeight="1">
      <c r="A80" s="28" t="s">
        <v>44</v>
      </c>
      <c r="B80" s="22" t="s">
        <v>47</v>
      </c>
      <c r="C80" s="29">
        <v>0</v>
      </c>
      <c r="D80" s="29">
        <v>0</v>
      </c>
      <c r="E80" s="30">
        <f>SUM(C80:D80)</f>
        <v>0</v>
      </c>
      <c r="F80" s="29">
        <v>1000000</v>
      </c>
      <c r="G80" s="29">
        <v>0</v>
      </c>
      <c r="H80" s="30">
        <f>F80+G80</f>
        <v>1000000</v>
      </c>
      <c r="I80" s="30">
        <f t="shared" si="26"/>
        <v>1000000</v>
      </c>
      <c r="J80" s="30">
        <f t="shared" si="26"/>
        <v>0</v>
      </c>
      <c r="K80" s="30">
        <f t="shared" si="26"/>
        <v>1000000</v>
      </c>
    </row>
    <row r="81" spans="1:11" s="19" customFormat="1" ht="13.5" customHeight="1">
      <c r="A81" s="9" t="s">
        <v>50</v>
      </c>
      <c r="B81" s="10" t="s">
        <v>51</v>
      </c>
      <c r="C81" s="11">
        <v>4578924</v>
      </c>
      <c r="D81" s="11">
        <v>0</v>
      </c>
      <c r="E81" s="4">
        <f>SUM(C81:D81)</f>
        <v>4578924</v>
      </c>
      <c r="F81" s="11">
        <v>0</v>
      </c>
      <c r="G81" s="11">
        <f>G84</f>
        <v>0</v>
      </c>
      <c r="H81" s="4">
        <f>F81+G81</f>
        <v>0</v>
      </c>
      <c r="I81" s="4">
        <f>C81+F81</f>
        <v>4578924</v>
      </c>
      <c r="J81" s="4">
        <f>D81+G81</f>
        <v>0</v>
      </c>
      <c r="K81" s="4">
        <f>E81+H81</f>
        <v>4578924</v>
      </c>
    </row>
    <row r="82" spans="1:11" s="22" customFormat="1" ht="13.5" customHeight="1">
      <c r="A82" s="12"/>
      <c r="B82" s="13" t="s">
        <v>10</v>
      </c>
      <c r="C82" s="14"/>
      <c r="D82" s="14"/>
      <c r="E82" s="6"/>
      <c r="F82" s="14"/>
      <c r="G82" s="14"/>
      <c r="H82" s="6"/>
      <c r="I82" s="6"/>
      <c r="J82" s="6"/>
      <c r="K82" s="6"/>
    </row>
    <row r="83" spans="1:11" s="23" customFormat="1" ht="13.5" customHeight="1">
      <c r="A83" s="15"/>
      <c r="B83" s="16" t="s">
        <v>11</v>
      </c>
      <c r="C83" s="17">
        <v>76500</v>
      </c>
      <c r="D83" s="17">
        <v>0</v>
      </c>
      <c r="E83" s="8">
        <f>SUM(C83:D83)</f>
        <v>76500</v>
      </c>
      <c r="F83" s="17">
        <v>0</v>
      </c>
      <c r="G83" s="17">
        <v>0</v>
      </c>
      <c r="H83" s="8">
        <f>F83+G83</f>
        <v>0</v>
      </c>
      <c r="I83" s="8">
        <f aca="true" t="shared" si="27" ref="I83:K86">C83+F83</f>
        <v>76500</v>
      </c>
      <c r="J83" s="8">
        <f t="shared" si="27"/>
        <v>0</v>
      </c>
      <c r="K83" s="8">
        <f t="shared" si="27"/>
        <v>76500</v>
      </c>
    </row>
    <row r="84" spans="1:11" s="19" customFormat="1" ht="13.5" customHeight="1">
      <c r="A84" s="18">
        <v>92695</v>
      </c>
      <c r="B84" s="19" t="s">
        <v>23</v>
      </c>
      <c r="C84" s="20">
        <v>95000</v>
      </c>
      <c r="D84" s="20">
        <v>0</v>
      </c>
      <c r="E84" s="21">
        <f>SUM(C84:D84)</f>
        <v>95000</v>
      </c>
      <c r="F84" s="20">
        <f>SUM(F85:F86)</f>
        <v>0</v>
      </c>
      <c r="G84" s="20">
        <f>SUM(G85:G86)</f>
        <v>0</v>
      </c>
      <c r="H84" s="21">
        <f>F84+G84</f>
        <v>0</v>
      </c>
      <c r="I84" s="21">
        <f t="shared" si="27"/>
        <v>95000</v>
      </c>
      <c r="J84" s="21">
        <f t="shared" si="27"/>
        <v>0</v>
      </c>
      <c r="K84" s="21">
        <f t="shared" si="27"/>
        <v>95000</v>
      </c>
    </row>
    <row r="85" spans="1:11" s="22" customFormat="1" ht="13.5" customHeight="1">
      <c r="A85" s="28" t="s">
        <v>52</v>
      </c>
      <c r="B85" s="22" t="s">
        <v>54</v>
      </c>
      <c r="C85" s="29">
        <v>25000</v>
      </c>
      <c r="D85" s="29">
        <v>0</v>
      </c>
      <c r="E85" s="30">
        <f>SUM(C85:D85)</f>
        <v>25000</v>
      </c>
      <c r="F85" s="29">
        <v>-25000</v>
      </c>
      <c r="G85" s="29">
        <v>0</v>
      </c>
      <c r="H85" s="30">
        <f>F85+G85</f>
        <v>-25000</v>
      </c>
      <c r="I85" s="30">
        <f t="shared" si="27"/>
        <v>0</v>
      </c>
      <c r="J85" s="30">
        <f t="shared" si="27"/>
        <v>0</v>
      </c>
      <c r="K85" s="30">
        <f t="shared" si="27"/>
        <v>0</v>
      </c>
    </row>
    <row r="86" spans="1:11" s="22" customFormat="1" ht="13.5" customHeight="1">
      <c r="A86" s="28" t="s">
        <v>53</v>
      </c>
      <c r="B86" s="22" t="s">
        <v>55</v>
      </c>
      <c r="C86" s="29">
        <v>0</v>
      </c>
      <c r="D86" s="29">
        <v>0</v>
      </c>
      <c r="E86" s="30">
        <f>SUM(C86:D86)</f>
        <v>0</v>
      </c>
      <c r="F86" s="29">
        <v>25000</v>
      </c>
      <c r="G86" s="29">
        <v>0</v>
      </c>
      <c r="H86" s="30">
        <f>F86+G86</f>
        <v>25000</v>
      </c>
      <c r="I86" s="30">
        <f t="shared" si="27"/>
        <v>25000</v>
      </c>
      <c r="J86" s="30">
        <f t="shared" si="27"/>
        <v>0</v>
      </c>
      <c r="K86" s="30">
        <f t="shared" si="27"/>
        <v>25000</v>
      </c>
    </row>
    <row r="87" spans="1:11" s="24" customFormat="1" ht="36" customHeight="1">
      <c r="A87" s="31" t="s">
        <v>16</v>
      </c>
      <c r="B87" s="32"/>
      <c r="C87" s="32"/>
      <c r="D87" s="32"/>
      <c r="E87" s="32"/>
      <c r="F87" s="32"/>
      <c r="G87" s="32"/>
      <c r="H87" s="32"/>
      <c r="I87" s="32"/>
      <c r="J87" s="32"/>
      <c r="K87" s="33"/>
    </row>
    <row r="88" spans="1:11" s="19" customFormat="1" ht="13.5" customHeight="1">
      <c r="A88" s="9" t="s">
        <v>17</v>
      </c>
      <c r="B88" s="10" t="s">
        <v>14</v>
      </c>
      <c r="C88" s="11">
        <v>54081568</v>
      </c>
      <c r="D88" s="11">
        <v>9862648</v>
      </c>
      <c r="E88" s="4">
        <f>SUM(C88:D88)</f>
        <v>63944216</v>
      </c>
      <c r="F88" s="11">
        <f>F91+F97+F104+F111</f>
        <v>12004</v>
      </c>
      <c r="G88" s="11">
        <f>G91+G97+G104+G111</f>
        <v>850300</v>
      </c>
      <c r="H88" s="4">
        <f>F88+G88</f>
        <v>862304</v>
      </c>
      <c r="I88" s="4">
        <f>C88+F88</f>
        <v>54093572</v>
      </c>
      <c r="J88" s="4">
        <f>D88+G88</f>
        <v>10712948</v>
      </c>
      <c r="K88" s="4">
        <f>E88+H88</f>
        <v>64806520</v>
      </c>
    </row>
    <row r="89" spans="1:11" s="22" customFormat="1" ht="13.5" customHeight="1">
      <c r="A89" s="12"/>
      <c r="B89" s="13" t="s">
        <v>15</v>
      </c>
      <c r="C89" s="14"/>
      <c r="D89" s="14"/>
      <c r="E89" s="14"/>
      <c r="F89" s="14"/>
      <c r="G89" s="14"/>
      <c r="H89" s="6"/>
      <c r="I89" s="6"/>
      <c r="J89" s="6"/>
      <c r="K89" s="6"/>
    </row>
    <row r="90" spans="1:11" s="23" customFormat="1" ht="13.5" customHeight="1">
      <c r="A90" s="15"/>
      <c r="B90" s="16" t="s">
        <v>11</v>
      </c>
      <c r="C90" s="17">
        <v>5233000</v>
      </c>
      <c r="D90" s="17">
        <v>1862000</v>
      </c>
      <c r="E90" s="8">
        <f>SUM(C90:D90)</f>
        <v>7095000</v>
      </c>
      <c r="F90" s="17">
        <v>0</v>
      </c>
      <c r="G90" s="17">
        <v>0</v>
      </c>
      <c r="H90" s="8">
        <f>F90+G90</f>
        <v>0</v>
      </c>
      <c r="I90" s="8">
        <f aca="true" t="shared" si="28" ref="I90:K91">C90+F90</f>
        <v>5233000</v>
      </c>
      <c r="J90" s="8">
        <f t="shared" si="28"/>
        <v>1862000</v>
      </c>
      <c r="K90" s="8">
        <f t="shared" si="28"/>
        <v>7095000</v>
      </c>
    </row>
    <row r="91" spans="1:11" s="19" customFormat="1" ht="13.5" customHeight="1">
      <c r="A91" s="9" t="s">
        <v>41</v>
      </c>
      <c r="B91" s="10" t="s">
        <v>42</v>
      </c>
      <c r="C91" s="11">
        <v>8787211</v>
      </c>
      <c r="D91" s="11">
        <v>1835000</v>
      </c>
      <c r="E91" s="4">
        <f>SUM(C91:D91)</f>
        <v>10622211</v>
      </c>
      <c r="F91" s="11">
        <v>0</v>
      </c>
      <c r="G91" s="11">
        <f>G94</f>
        <v>0</v>
      </c>
      <c r="H91" s="4">
        <f>F91+G91</f>
        <v>0</v>
      </c>
      <c r="I91" s="4">
        <f t="shared" si="28"/>
        <v>8787211</v>
      </c>
      <c r="J91" s="4">
        <f t="shared" si="28"/>
        <v>1835000</v>
      </c>
      <c r="K91" s="4">
        <f t="shared" si="28"/>
        <v>10622211</v>
      </c>
    </row>
    <row r="92" spans="1:11" s="22" customFormat="1" ht="13.5" customHeight="1">
      <c r="A92" s="12"/>
      <c r="B92" s="13" t="s">
        <v>10</v>
      </c>
      <c r="C92" s="14"/>
      <c r="D92" s="14"/>
      <c r="E92" s="6"/>
      <c r="F92" s="14"/>
      <c r="G92" s="14"/>
      <c r="H92" s="6"/>
      <c r="I92" s="6"/>
      <c r="J92" s="6"/>
      <c r="K92" s="6"/>
    </row>
    <row r="93" spans="1:11" s="23" customFormat="1" ht="13.5" customHeight="1">
      <c r="A93" s="15"/>
      <c r="B93" s="16" t="s">
        <v>11</v>
      </c>
      <c r="C93" s="17">
        <v>4024000</v>
      </c>
      <c r="D93" s="17">
        <v>1835000</v>
      </c>
      <c r="E93" s="8">
        <f>SUM(C93:D93)</f>
        <v>5859000</v>
      </c>
      <c r="F93" s="17">
        <v>0</v>
      </c>
      <c r="G93" s="17">
        <v>0</v>
      </c>
      <c r="H93" s="8">
        <f>F93+G93</f>
        <v>0</v>
      </c>
      <c r="I93" s="8">
        <f aca="true" t="shared" si="29" ref="I93:K96">C93+F93</f>
        <v>4024000</v>
      </c>
      <c r="J93" s="8">
        <f t="shared" si="29"/>
        <v>1835000</v>
      </c>
      <c r="K93" s="8">
        <f t="shared" si="29"/>
        <v>5859000</v>
      </c>
    </row>
    <row r="94" spans="1:11" s="19" customFormat="1" ht="13.5" customHeight="1">
      <c r="A94" s="18">
        <v>60015</v>
      </c>
      <c r="B94" s="19" t="s">
        <v>45</v>
      </c>
      <c r="C94" s="20">
        <v>8786211</v>
      </c>
      <c r="D94" s="20">
        <v>1835000</v>
      </c>
      <c r="E94" s="21">
        <f>SUM(C94:D94)</f>
        <v>10621211</v>
      </c>
      <c r="F94" s="20">
        <f>SUM(F95:F96)</f>
        <v>0</v>
      </c>
      <c r="G94" s="20">
        <f>SUM(G95:G96)</f>
        <v>0</v>
      </c>
      <c r="H94" s="21">
        <f>F94+G94</f>
        <v>0</v>
      </c>
      <c r="I94" s="21">
        <f t="shared" si="29"/>
        <v>8786211</v>
      </c>
      <c r="J94" s="21">
        <f t="shared" si="29"/>
        <v>1835000</v>
      </c>
      <c r="K94" s="21">
        <f t="shared" si="29"/>
        <v>10621211</v>
      </c>
    </row>
    <row r="95" spans="1:11" s="22" customFormat="1" ht="13.5" customHeight="1">
      <c r="A95" s="28" t="s">
        <v>43</v>
      </c>
      <c r="B95" s="22" t="s">
        <v>46</v>
      </c>
      <c r="C95" s="29">
        <v>612000</v>
      </c>
      <c r="D95" s="29">
        <v>1835000</v>
      </c>
      <c r="E95" s="30">
        <f>SUM(C95:D95)</f>
        <v>2447000</v>
      </c>
      <c r="F95" s="29">
        <v>-612000</v>
      </c>
      <c r="G95" s="29">
        <v>0</v>
      </c>
      <c r="H95" s="30">
        <f>F95+G95</f>
        <v>-612000</v>
      </c>
      <c r="I95" s="30">
        <f t="shared" si="29"/>
        <v>0</v>
      </c>
      <c r="J95" s="30">
        <f t="shared" si="29"/>
        <v>1835000</v>
      </c>
      <c r="K95" s="30">
        <f t="shared" si="29"/>
        <v>1835000</v>
      </c>
    </row>
    <row r="96" spans="1:11" s="22" customFormat="1" ht="13.5" customHeight="1">
      <c r="A96" s="28" t="s">
        <v>44</v>
      </c>
      <c r="B96" s="22" t="s">
        <v>47</v>
      </c>
      <c r="C96" s="29">
        <v>0</v>
      </c>
      <c r="D96" s="29">
        <v>0</v>
      </c>
      <c r="E96" s="30">
        <f>SUM(C96:D96)</f>
        <v>0</v>
      </c>
      <c r="F96" s="29">
        <v>612000</v>
      </c>
      <c r="G96" s="29">
        <v>0</v>
      </c>
      <c r="H96" s="30">
        <f>F96+G96</f>
        <v>612000</v>
      </c>
      <c r="I96" s="30">
        <f t="shared" si="29"/>
        <v>612000</v>
      </c>
      <c r="J96" s="30">
        <f t="shared" si="29"/>
        <v>0</v>
      </c>
      <c r="K96" s="30">
        <f t="shared" si="29"/>
        <v>612000</v>
      </c>
    </row>
    <row r="97" spans="1:11" s="19" customFormat="1" ht="13.5" customHeight="1">
      <c r="A97" s="9" t="s">
        <v>56</v>
      </c>
      <c r="B97" s="10" t="s">
        <v>57</v>
      </c>
      <c r="C97" s="11">
        <v>0</v>
      </c>
      <c r="D97" s="11">
        <v>0</v>
      </c>
      <c r="E97" s="4">
        <f>SUM(C97:D97)</f>
        <v>0</v>
      </c>
      <c r="F97" s="11">
        <v>0</v>
      </c>
      <c r="G97" s="11">
        <f>G101</f>
        <v>240300</v>
      </c>
      <c r="H97" s="4">
        <f>F97+G97</f>
        <v>240300</v>
      </c>
      <c r="I97" s="4">
        <f>C97+F97</f>
        <v>0</v>
      </c>
      <c r="J97" s="4">
        <f>D97+G97</f>
        <v>240300</v>
      </c>
      <c r="K97" s="4">
        <f>E97+H97</f>
        <v>240300</v>
      </c>
    </row>
    <row r="98" spans="1:11" s="22" customFormat="1" ht="13.5" customHeight="1">
      <c r="A98" s="12"/>
      <c r="B98" s="13" t="s">
        <v>10</v>
      </c>
      <c r="C98" s="14"/>
      <c r="D98" s="14"/>
      <c r="E98" s="6"/>
      <c r="F98" s="14"/>
      <c r="G98" s="14"/>
      <c r="H98" s="6"/>
      <c r="I98" s="6"/>
      <c r="J98" s="6"/>
      <c r="K98" s="6"/>
    </row>
    <row r="99" spans="1:11" s="23" customFormat="1" ht="13.5" customHeight="1">
      <c r="A99" s="15"/>
      <c r="B99" s="16" t="s">
        <v>11</v>
      </c>
      <c r="C99" s="17">
        <v>0</v>
      </c>
      <c r="D99" s="17">
        <v>0</v>
      </c>
      <c r="E99" s="8">
        <f>SUM(C99:D99)</f>
        <v>0</v>
      </c>
      <c r="F99" s="17">
        <v>0</v>
      </c>
      <c r="G99" s="17">
        <v>0</v>
      </c>
      <c r="H99" s="8">
        <f>F99+G99</f>
        <v>0</v>
      </c>
      <c r="I99" s="8">
        <f aca="true" t="shared" si="30" ref="I99:K103">C99+F99</f>
        <v>0</v>
      </c>
      <c r="J99" s="8">
        <f t="shared" si="30"/>
        <v>0</v>
      </c>
      <c r="K99" s="8">
        <f t="shared" si="30"/>
        <v>0</v>
      </c>
    </row>
    <row r="100" spans="1:11" s="22" customFormat="1" ht="13.5" customHeight="1">
      <c r="A100" s="12"/>
      <c r="B100" s="13"/>
      <c r="C100" s="14"/>
      <c r="D100" s="14"/>
      <c r="E100" s="6"/>
      <c r="F100" s="14"/>
      <c r="G100" s="14"/>
      <c r="H100" s="6"/>
      <c r="I100" s="6"/>
      <c r="J100" s="6"/>
      <c r="K100" s="6"/>
    </row>
    <row r="101" spans="1:11" s="19" customFormat="1" ht="13.5" customHeight="1">
      <c r="A101" s="18">
        <v>80309</v>
      </c>
      <c r="B101" s="19" t="s">
        <v>60</v>
      </c>
      <c r="C101" s="20">
        <v>0</v>
      </c>
      <c r="D101" s="20">
        <v>0</v>
      </c>
      <c r="E101" s="21">
        <f>SUM(C101:D101)</f>
        <v>0</v>
      </c>
      <c r="F101" s="20">
        <v>0</v>
      </c>
      <c r="G101" s="20">
        <f>SUM(G102:G108)</f>
        <v>240300</v>
      </c>
      <c r="H101" s="21">
        <f>F101+G101</f>
        <v>240300</v>
      </c>
      <c r="I101" s="21">
        <f t="shared" si="30"/>
        <v>0</v>
      </c>
      <c r="J101" s="21">
        <f t="shared" si="30"/>
        <v>240300</v>
      </c>
      <c r="K101" s="21">
        <f t="shared" si="30"/>
        <v>240300</v>
      </c>
    </row>
    <row r="102" spans="1:11" s="22" customFormat="1" ht="13.5" customHeight="1">
      <c r="A102" s="28" t="s">
        <v>58</v>
      </c>
      <c r="B102" s="22" t="s">
        <v>62</v>
      </c>
      <c r="C102" s="29">
        <v>0</v>
      </c>
      <c r="D102" s="29">
        <v>0</v>
      </c>
      <c r="E102" s="30">
        <f>SUM(C102:D102)</f>
        <v>0</v>
      </c>
      <c r="F102" s="29">
        <v>0</v>
      </c>
      <c r="G102" s="29">
        <v>180201</v>
      </c>
      <c r="H102" s="30">
        <f>F102+G102</f>
        <v>180201</v>
      </c>
      <c r="I102" s="30">
        <f t="shared" si="30"/>
        <v>0</v>
      </c>
      <c r="J102" s="30">
        <f t="shared" si="30"/>
        <v>180201</v>
      </c>
      <c r="K102" s="30">
        <f t="shared" si="30"/>
        <v>180201</v>
      </c>
    </row>
    <row r="103" spans="1:11" s="22" customFormat="1" ht="13.5" customHeight="1">
      <c r="A103" s="28" t="s">
        <v>59</v>
      </c>
      <c r="B103" s="22" t="s">
        <v>61</v>
      </c>
      <c r="C103" s="29">
        <v>0</v>
      </c>
      <c r="D103" s="29">
        <v>0</v>
      </c>
      <c r="E103" s="30">
        <f>SUM(C103:D103)</f>
        <v>0</v>
      </c>
      <c r="F103" s="29">
        <v>0</v>
      </c>
      <c r="G103" s="29">
        <v>60099</v>
      </c>
      <c r="H103" s="30">
        <f>F103+G103</f>
        <v>60099</v>
      </c>
      <c r="I103" s="30">
        <f t="shared" si="30"/>
        <v>0</v>
      </c>
      <c r="J103" s="30">
        <f t="shared" si="30"/>
        <v>60099</v>
      </c>
      <c r="K103" s="30">
        <f t="shared" si="30"/>
        <v>60099</v>
      </c>
    </row>
    <row r="104" spans="1:11" s="19" customFormat="1" ht="13.5" customHeight="1">
      <c r="A104" s="9" t="s">
        <v>18</v>
      </c>
      <c r="B104" s="10" t="s">
        <v>19</v>
      </c>
      <c r="C104" s="11">
        <v>7248148</v>
      </c>
      <c r="D104" s="11">
        <v>1839420</v>
      </c>
      <c r="E104" s="4">
        <f>SUM(C104:D104)</f>
        <v>9087568</v>
      </c>
      <c r="F104" s="11">
        <f>F107</f>
        <v>11200</v>
      </c>
      <c r="G104" s="11">
        <v>0</v>
      </c>
      <c r="H104" s="4">
        <f>F104+G104</f>
        <v>11200</v>
      </c>
      <c r="I104" s="4">
        <f>C104+F104</f>
        <v>7259348</v>
      </c>
      <c r="J104" s="4">
        <f>D104+G104</f>
        <v>1839420</v>
      </c>
      <c r="K104" s="4">
        <f>E104+H104</f>
        <v>9098768</v>
      </c>
    </row>
    <row r="105" spans="1:11" s="22" customFormat="1" ht="13.5" customHeight="1">
      <c r="A105" s="12"/>
      <c r="B105" s="13" t="s">
        <v>10</v>
      </c>
      <c r="C105" s="14"/>
      <c r="D105" s="14"/>
      <c r="E105" s="6"/>
      <c r="F105" s="14"/>
      <c r="G105" s="14"/>
      <c r="H105" s="6"/>
      <c r="I105" s="6"/>
      <c r="J105" s="6"/>
      <c r="K105" s="6"/>
    </row>
    <row r="106" spans="1:11" s="23" customFormat="1" ht="13.5" customHeight="1">
      <c r="A106" s="15"/>
      <c r="B106" s="16" t="s">
        <v>11</v>
      </c>
      <c r="C106" s="17">
        <v>429000</v>
      </c>
      <c r="D106" s="17">
        <v>0</v>
      </c>
      <c r="E106" s="8">
        <f aca="true" t="shared" si="31" ref="E106:E111">SUM(C106:D106)</f>
        <v>429000</v>
      </c>
      <c r="F106" s="17">
        <v>0</v>
      </c>
      <c r="G106" s="17">
        <v>0</v>
      </c>
      <c r="H106" s="8">
        <f aca="true" t="shared" si="32" ref="H106:H111">F106+G106</f>
        <v>0</v>
      </c>
      <c r="I106" s="8">
        <f aca="true" t="shared" si="33" ref="I106:K110">C106+F106</f>
        <v>429000</v>
      </c>
      <c r="J106" s="8">
        <f t="shared" si="33"/>
        <v>0</v>
      </c>
      <c r="K106" s="8">
        <f t="shared" si="33"/>
        <v>429000</v>
      </c>
    </row>
    <row r="107" spans="1:11" s="19" customFormat="1" ht="13.5" customHeight="1">
      <c r="A107" s="18">
        <v>85201</v>
      </c>
      <c r="B107" s="19" t="s">
        <v>20</v>
      </c>
      <c r="C107" s="20">
        <v>3898183</v>
      </c>
      <c r="D107" s="20">
        <v>0</v>
      </c>
      <c r="E107" s="21">
        <f t="shared" si="31"/>
        <v>3898183</v>
      </c>
      <c r="F107" s="20">
        <f>SUM(F108:F110)</f>
        <v>11200</v>
      </c>
      <c r="G107" s="20">
        <f>SUM(G108:G110)</f>
        <v>0</v>
      </c>
      <c r="H107" s="21">
        <f t="shared" si="32"/>
        <v>11200</v>
      </c>
      <c r="I107" s="21">
        <f t="shared" si="33"/>
        <v>3909383</v>
      </c>
      <c r="J107" s="21">
        <f t="shared" si="33"/>
        <v>0</v>
      </c>
      <c r="K107" s="21">
        <f t="shared" si="33"/>
        <v>3909383</v>
      </c>
    </row>
    <row r="108" spans="1:11" s="22" customFormat="1" ht="13.5" customHeight="1">
      <c r="A108" s="28" t="s">
        <v>26</v>
      </c>
      <c r="B108" s="22" t="s">
        <v>27</v>
      </c>
      <c r="C108" s="29">
        <v>64668</v>
      </c>
      <c r="D108" s="29">
        <v>0</v>
      </c>
      <c r="E108" s="30">
        <f t="shared" si="31"/>
        <v>64668</v>
      </c>
      <c r="F108" s="29">
        <v>2200</v>
      </c>
      <c r="G108" s="29">
        <v>0</v>
      </c>
      <c r="H108" s="30">
        <f t="shared" si="32"/>
        <v>2200</v>
      </c>
      <c r="I108" s="30">
        <f t="shared" si="33"/>
        <v>66868</v>
      </c>
      <c r="J108" s="30">
        <f t="shared" si="33"/>
        <v>0</v>
      </c>
      <c r="K108" s="30">
        <f t="shared" si="33"/>
        <v>66868</v>
      </c>
    </row>
    <row r="109" spans="1:11" s="22" customFormat="1" ht="13.5" customHeight="1">
      <c r="A109" s="28" t="s">
        <v>30</v>
      </c>
      <c r="B109" s="22" t="s">
        <v>34</v>
      </c>
      <c r="C109" s="29">
        <v>10000</v>
      </c>
      <c r="D109" s="29">
        <v>0</v>
      </c>
      <c r="E109" s="30">
        <f t="shared" si="31"/>
        <v>10000</v>
      </c>
      <c r="F109" s="29">
        <v>6000</v>
      </c>
      <c r="G109" s="29">
        <v>0</v>
      </c>
      <c r="H109" s="30">
        <f t="shared" si="32"/>
        <v>6000</v>
      </c>
      <c r="I109" s="30">
        <f t="shared" si="33"/>
        <v>16000</v>
      </c>
      <c r="J109" s="30">
        <f t="shared" si="33"/>
        <v>0</v>
      </c>
      <c r="K109" s="30">
        <f t="shared" si="33"/>
        <v>16000</v>
      </c>
    </row>
    <row r="110" spans="1:11" s="22" customFormat="1" ht="13.5" customHeight="1">
      <c r="A110" s="28" t="s">
        <v>21</v>
      </c>
      <c r="B110" s="22" t="s">
        <v>22</v>
      </c>
      <c r="C110" s="29">
        <v>1087220</v>
      </c>
      <c r="D110" s="29">
        <v>0</v>
      </c>
      <c r="E110" s="30">
        <f t="shared" si="31"/>
        <v>1087220</v>
      </c>
      <c r="F110" s="29">
        <v>3000</v>
      </c>
      <c r="G110" s="29">
        <v>0</v>
      </c>
      <c r="H110" s="30">
        <f t="shared" si="32"/>
        <v>3000</v>
      </c>
      <c r="I110" s="30">
        <f t="shared" si="33"/>
        <v>1090220</v>
      </c>
      <c r="J110" s="30">
        <f t="shared" si="33"/>
        <v>0</v>
      </c>
      <c r="K110" s="30">
        <f t="shared" si="33"/>
        <v>1090220</v>
      </c>
    </row>
    <row r="111" spans="1:11" s="19" customFormat="1" ht="13.5" customHeight="1">
      <c r="A111" s="9" t="s">
        <v>63</v>
      </c>
      <c r="B111" s="10" t="s">
        <v>64</v>
      </c>
      <c r="C111" s="11">
        <v>4064943</v>
      </c>
      <c r="D111" s="11">
        <v>640303</v>
      </c>
      <c r="E111" s="4">
        <f t="shared" si="31"/>
        <v>4705246</v>
      </c>
      <c r="F111" s="11">
        <f>F114+F116</f>
        <v>804</v>
      </c>
      <c r="G111" s="11">
        <f>G114+G116</f>
        <v>610000</v>
      </c>
      <c r="H111" s="4">
        <f t="shared" si="32"/>
        <v>610804</v>
      </c>
      <c r="I111" s="4">
        <f>C111+F111</f>
        <v>4065747</v>
      </c>
      <c r="J111" s="4">
        <f>D111+G111</f>
        <v>1250303</v>
      </c>
      <c r="K111" s="4">
        <f>E111+H111</f>
        <v>5316050</v>
      </c>
    </row>
    <row r="112" spans="1:11" s="22" customFormat="1" ht="13.5" customHeight="1">
      <c r="A112" s="12"/>
      <c r="B112" s="13" t="s">
        <v>10</v>
      </c>
      <c r="C112" s="14"/>
      <c r="D112" s="14"/>
      <c r="E112" s="6"/>
      <c r="F112" s="14"/>
      <c r="G112" s="14"/>
      <c r="H112" s="6"/>
      <c r="I112" s="6"/>
      <c r="J112" s="6"/>
      <c r="K112" s="6"/>
    </row>
    <row r="113" spans="1:11" s="23" customFormat="1" ht="13.5" customHeight="1">
      <c r="A113" s="15"/>
      <c r="B113" s="16" t="s">
        <v>11</v>
      </c>
      <c r="C113" s="17">
        <v>0</v>
      </c>
      <c r="D113" s="17">
        <v>0</v>
      </c>
      <c r="E113" s="8">
        <f aca="true" t="shared" si="34" ref="E113:E118">SUM(C113:D113)</f>
        <v>0</v>
      </c>
      <c r="F113" s="17">
        <v>0</v>
      </c>
      <c r="G113" s="17">
        <v>0</v>
      </c>
      <c r="H113" s="8">
        <f aca="true" t="shared" si="35" ref="H113:H118">F113+G113</f>
        <v>0</v>
      </c>
      <c r="I113" s="8">
        <f aca="true" t="shared" si="36" ref="I113:K118">C113+F113</f>
        <v>0</v>
      </c>
      <c r="J113" s="8">
        <f t="shared" si="36"/>
        <v>0</v>
      </c>
      <c r="K113" s="8">
        <f t="shared" si="36"/>
        <v>0</v>
      </c>
    </row>
    <row r="114" spans="1:11" s="19" customFormat="1" ht="13.5" customHeight="1">
      <c r="A114" s="18">
        <v>85410</v>
      </c>
      <c r="B114" s="19" t="s">
        <v>68</v>
      </c>
      <c r="C114" s="20">
        <v>793183</v>
      </c>
      <c r="D114" s="20">
        <v>0</v>
      </c>
      <c r="E114" s="21">
        <f t="shared" si="34"/>
        <v>793183</v>
      </c>
      <c r="F114" s="20">
        <f>F115</f>
        <v>804</v>
      </c>
      <c r="G114" s="20">
        <f>SUM(G115:G115)</f>
        <v>0</v>
      </c>
      <c r="H114" s="21">
        <f t="shared" si="35"/>
        <v>804</v>
      </c>
      <c r="I114" s="21">
        <f t="shared" si="36"/>
        <v>793987</v>
      </c>
      <c r="J114" s="21">
        <f t="shared" si="36"/>
        <v>0</v>
      </c>
      <c r="K114" s="21">
        <f t="shared" si="36"/>
        <v>793987</v>
      </c>
    </row>
    <row r="115" spans="1:11" s="22" customFormat="1" ht="13.5" customHeight="1">
      <c r="A115" s="28" t="s">
        <v>26</v>
      </c>
      <c r="B115" s="22" t="s">
        <v>27</v>
      </c>
      <c r="C115" s="29">
        <v>28383</v>
      </c>
      <c r="D115" s="29">
        <v>0</v>
      </c>
      <c r="E115" s="30">
        <f t="shared" si="34"/>
        <v>28383</v>
      </c>
      <c r="F115" s="29">
        <v>804</v>
      </c>
      <c r="G115" s="29">
        <v>0</v>
      </c>
      <c r="H115" s="30">
        <f t="shared" si="35"/>
        <v>804</v>
      </c>
      <c r="I115" s="30">
        <f t="shared" si="36"/>
        <v>29187</v>
      </c>
      <c r="J115" s="30">
        <f t="shared" si="36"/>
        <v>0</v>
      </c>
      <c r="K115" s="30">
        <f t="shared" si="36"/>
        <v>29187</v>
      </c>
    </row>
    <row r="116" spans="1:11" s="19" customFormat="1" ht="13.5" customHeight="1">
      <c r="A116" s="18">
        <v>85415</v>
      </c>
      <c r="B116" s="19" t="s">
        <v>65</v>
      </c>
      <c r="C116" s="20">
        <v>0</v>
      </c>
      <c r="D116" s="20">
        <v>0</v>
      </c>
      <c r="E116" s="21">
        <f t="shared" si="34"/>
        <v>0</v>
      </c>
      <c r="F116" s="20">
        <v>0</v>
      </c>
      <c r="G116" s="20">
        <f>SUM(G117:G127)</f>
        <v>610000</v>
      </c>
      <c r="H116" s="21">
        <f t="shared" si="35"/>
        <v>610000</v>
      </c>
      <c r="I116" s="21">
        <f t="shared" si="36"/>
        <v>0</v>
      </c>
      <c r="J116" s="21">
        <f t="shared" si="36"/>
        <v>610000</v>
      </c>
      <c r="K116" s="21">
        <f t="shared" si="36"/>
        <v>610000</v>
      </c>
    </row>
    <row r="117" spans="1:11" s="22" customFormat="1" ht="13.5" customHeight="1">
      <c r="A117" s="28" t="s">
        <v>66</v>
      </c>
      <c r="B117" s="22" t="s">
        <v>62</v>
      </c>
      <c r="C117" s="29">
        <v>0</v>
      </c>
      <c r="D117" s="29">
        <v>0</v>
      </c>
      <c r="E117" s="30">
        <f t="shared" si="34"/>
        <v>0</v>
      </c>
      <c r="F117" s="29">
        <v>0</v>
      </c>
      <c r="G117" s="29">
        <v>415105</v>
      </c>
      <c r="H117" s="30">
        <f t="shared" si="35"/>
        <v>415105</v>
      </c>
      <c r="I117" s="30">
        <f t="shared" si="36"/>
        <v>0</v>
      </c>
      <c r="J117" s="30">
        <f t="shared" si="36"/>
        <v>415105</v>
      </c>
      <c r="K117" s="30">
        <f t="shared" si="36"/>
        <v>415105</v>
      </c>
    </row>
    <row r="118" spans="1:11" s="23" customFormat="1" ht="13.5" customHeight="1">
      <c r="A118" s="25" t="s">
        <v>67</v>
      </c>
      <c r="B118" s="23" t="s">
        <v>61</v>
      </c>
      <c r="C118" s="26">
        <v>0</v>
      </c>
      <c r="D118" s="26">
        <v>0</v>
      </c>
      <c r="E118" s="27">
        <f t="shared" si="34"/>
        <v>0</v>
      </c>
      <c r="F118" s="26">
        <v>0</v>
      </c>
      <c r="G118" s="26">
        <v>194895</v>
      </c>
      <c r="H118" s="27">
        <f t="shared" si="35"/>
        <v>194895</v>
      </c>
      <c r="I118" s="27">
        <f t="shared" si="36"/>
        <v>0</v>
      </c>
      <c r="J118" s="27">
        <f t="shared" si="36"/>
        <v>194895</v>
      </c>
      <c r="K118" s="27">
        <f t="shared" si="36"/>
        <v>194895</v>
      </c>
    </row>
  </sheetData>
  <mergeCells count="12">
    <mergeCell ref="I1:K1"/>
    <mergeCell ref="I2:K2"/>
    <mergeCell ref="I3:K3"/>
    <mergeCell ref="I4:K4"/>
    <mergeCell ref="A87:K87"/>
    <mergeCell ref="A12:K12"/>
    <mergeCell ref="A5:K5"/>
    <mergeCell ref="A6:A7"/>
    <mergeCell ref="B6:B7"/>
    <mergeCell ref="C6:E6"/>
    <mergeCell ref="F6:H6"/>
    <mergeCell ref="I6:K6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4-0034</cp:lastModifiedBy>
  <cp:lastPrinted>2005-04-14T07:43:12Z</cp:lastPrinted>
  <dcterms:created xsi:type="dcterms:W3CDTF">2003-09-26T12:48:28Z</dcterms:created>
  <dcterms:modified xsi:type="dcterms:W3CDTF">2005-04-14T08:29:14Z</dcterms:modified>
  <cp:category/>
  <cp:version/>
  <cp:contentType/>
  <cp:contentStatus/>
</cp:coreProperties>
</file>