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<sst xmlns="http://schemas.openxmlformats.org/spreadsheetml/2006/main" count="86" uniqueCount="57">
  <si>
    <t>p</t>
  </si>
  <si>
    <t>Załącznik nr 5</t>
  </si>
  <si>
    <t>klasyfik. budżet.</t>
  </si>
  <si>
    <t>TREŚĆ</t>
  </si>
  <si>
    <t>Plan przed zmianą</t>
  </si>
  <si>
    <t>Zmiana ( + ) : ( - )</t>
  </si>
  <si>
    <t>Plan po zmianach</t>
  </si>
  <si>
    <t>śr. wł.</t>
  </si>
  <si>
    <t>dotacje</t>
  </si>
  <si>
    <t>RAZEM</t>
  </si>
  <si>
    <t>INWESTYCJE  OGÓŁEM = A + B                                                                                             wydatki na zdania inwestycjne dotyczące zadań gminy i powiatu</t>
  </si>
  <si>
    <t xml:space="preserve">A =  R A Z E M   wydatki na zadania inwestycjne dotyczace gminy </t>
  </si>
  <si>
    <t>lokalny transport zbiorowy</t>
  </si>
  <si>
    <t>drogi publiczne gminy</t>
  </si>
  <si>
    <t>gospodarka gruntami i nieruchomośc.</t>
  </si>
  <si>
    <t>pozostała działalność w gosp.miesz.</t>
  </si>
  <si>
    <t>urząd miasta</t>
  </si>
  <si>
    <t>gospodarka ściekowa i ochrona wód</t>
  </si>
  <si>
    <t>oświetlenie ulic</t>
  </si>
  <si>
    <t>pozostała działalność w gosp. kom.</t>
  </si>
  <si>
    <t>instytucje kultury fizycznej</t>
  </si>
  <si>
    <t>pozostała działalność w kulturze fiz.</t>
  </si>
  <si>
    <t>ś</t>
  </si>
  <si>
    <t>pozostała działalność</t>
  </si>
  <si>
    <t>§ 6050</t>
  </si>
  <si>
    <t>k</t>
  </si>
  <si>
    <t>B = R A Z E M   wydatki na zadania inwestycjne dotyczace powiatu</t>
  </si>
  <si>
    <t xml:space="preserve">ZMIANY  W  PLANIE  NAKŁADÓW  NA  INWESTYCJE </t>
  </si>
  <si>
    <t>szkoły podstawowe</t>
  </si>
  <si>
    <t>przedszola</t>
  </si>
  <si>
    <t>świadczenia rodzinne</t>
  </si>
  <si>
    <t>schroniska dla zwierząt</t>
  </si>
  <si>
    <t>WYDZIAŁ INFRASTRUKTURY MIASTA</t>
  </si>
  <si>
    <t>700 - 70095</t>
  </si>
  <si>
    <t>Gospodarka mieszkaniowa</t>
  </si>
  <si>
    <t xml:space="preserve">Program ,,termomodernizacji </t>
  </si>
  <si>
    <t>budynków''</t>
  </si>
  <si>
    <t>w tym:</t>
  </si>
  <si>
    <t>2. Budynki mieszkalne będące</t>
  </si>
  <si>
    <t xml:space="preserve">    Wronia 55/59</t>
  </si>
  <si>
    <t xml:space="preserve">    Sygietyńskiego 3, </t>
  </si>
  <si>
    <t xml:space="preserve">    Rembeka 1/5,</t>
  </si>
  <si>
    <t xml:space="preserve">    własnością Gminy, w tym:</t>
  </si>
  <si>
    <t>pozostała zadania w zakresie kultury</t>
  </si>
  <si>
    <t>Rady Miasta w Piotrkowie Tryb.</t>
  </si>
  <si>
    <t>pozostała działalność w dział.usługow.</t>
  </si>
  <si>
    <t>straz miejska</t>
  </si>
  <si>
    <t>pozostała działalność w bezpieczeńst.</t>
  </si>
  <si>
    <t>gimnazja</t>
  </si>
  <si>
    <t>programy profilaktyki zdrowotmej</t>
  </si>
  <si>
    <t>domy pomocy społecznej</t>
  </si>
  <si>
    <t>ośrodki pomocy społecznej</t>
  </si>
  <si>
    <t>3. Budynek socjalny po bursie</t>
  </si>
  <si>
    <t>4. Przedszkole Nr 1</t>
  </si>
  <si>
    <t>5. Dach nad krytą pływalnią</t>
  </si>
  <si>
    <t>do Uchwały Nr  XXX/438/04</t>
  </si>
  <si>
    <t>z dnia    15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</si>
</sst>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3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vertical="center" wrapText="1"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C1">
      <selection activeCell="I5" sqref="I5"/>
    </sheetView>
  </sheetViews>
  <sheetFormatPr defaultColWidth="9.00390625" defaultRowHeight="12.75"/>
  <cols>
    <col min="1" max="1" width="10.125" style="0" customWidth="1"/>
    <col min="2" max="2" width="32.25390625" style="0" customWidth="1"/>
    <col min="3" max="3" width="10.75390625" style="0" customWidth="1"/>
    <col min="5" max="5" width="10.125" style="0" customWidth="1"/>
    <col min="6" max="6" width="10.75390625" style="0" customWidth="1"/>
    <col min="8" max="8" width="9.75390625" style="0" customWidth="1"/>
    <col min="9" max="9" width="10.25390625" style="0" customWidth="1"/>
    <col min="11" max="11" width="10.25390625" style="0" customWidth="1"/>
  </cols>
  <sheetData>
    <row r="1" spans="9:12" ht="12.75">
      <c r="I1" s="46" t="s">
        <v>1</v>
      </c>
      <c r="J1" s="46"/>
      <c r="K1" s="46"/>
      <c r="L1" s="46"/>
    </row>
    <row r="2" spans="9:12" ht="12.75">
      <c r="I2" s="46" t="s">
        <v>55</v>
      </c>
      <c r="J2" s="46"/>
      <c r="K2" s="46"/>
      <c r="L2" s="46"/>
    </row>
    <row r="3" spans="9:12" ht="12.75">
      <c r="I3" s="46" t="s">
        <v>44</v>
      </c>
      <c r="J3" s="46"/>
      <c r="K3" s="46"/>
      <c r="L3" s="46"/>
    </row>
    <row r="4" spans="9:12" ht="12.75">
      <c r="I4" s="46" t="s">
        <v>56</v>
      </c>
      <c r="J4" s="46"/>
      <c r="K4" s="46"/>
      <c r="L4" s="46"/>
    </row>
    <row r="6" spans="1:12" ht="21.75" customHeight="1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customHeight="1">
      <c r="A8" s="48" t="s">
        <v>2</v>
      </c>
      <c r="B8" s="48" t="s">
        <v>3</v>
      </c>
      <c r="C8" s="50" t="s">
        <v>4</v>
      </c>
      <c r="D8" s="50"/>
      <c r="E8" s="50"/>
      <c r="F8" s="50" t="s">
        <v>5</v>
      </c>
      <c r="G8" s="50"/>
      <c r="H8" s="50"/>
      <c r="I8" s="50" t="s">
        <v>6</v>
      </c>
      <c r="J8" s="50"/>
      <c r="K8" s="50"/>
      <c r="L8" s="3"/>
    </row>
    <row r="9" spans="1:12" ht="14.25" customHeight="1">
      <c r="A9" s="48"/>
      <c r="B9" s="48"/>
      <c r="C9" s="2" t="s">
        <v>7</v>
      </c>
      <c r="D9" s="2" t="s">
        <v>8</v>
      </c>
      <c r="E9" s="2" t="s">
        <v>9</v>
      </c>
      <c r="F9" s="2" t="s">
        <v>7</v>
      </c>
      <c r="G9" s="2" t="s">
        <v>8</v>
      </c>
      <c r="H9" s="2" t="s">
        <v>9</v>
      </c>
      <c r="I9" s="2" t="s">
        <v>7</v>
      </c>
      <c r="J9" s="2" t="s">
        <v>8</v>
      </c>
      <c r="K9" s="2" t="s">
        <v>9</v>
      </c>
      <c r="L9" s="3"/>
    </row>
    <row r="10" spans="1:12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3"/>
    </row>
    <row r="11" spans="1:12" ht="39.75" customHeight="1">
      <c r="A11" s="48" t="s">
        <v>10</v>
      </c>
      <c r="B11" s="48"/>
      <c r="C11" s="4">
        <f>C12+C60</f>
        <v>20302503</v>
      </c>
      <c r="D11" s="4">
        <f>D12+D60</f>
        <v>2566069</v>
      </c>
      <c r="E11" s="4">
        <f>C11+D11</f>
        <v>22868572</v>
      </c>
      <c r="F11" s="4">
        <f>F12+F60</f>
        <v>-116000</v>
      </c>
      <c r="G11" s="4">
        <f>G12+G60</f>
        <v>0</v>
      </c>
      <c r="H11" s="4">
        <f aca="true" t="shared" si="0" ref="H11:H35">F11+G11</f>
        <v>-116000</v>
      </c>
      <c r="I11" s="4">
        <f aca="true" t="shared" si="1" ref="I11:K35">C11+F11</f>
        <v>20186503</v>
      </c>
      <c r="J11" s="4">
        <f t="shared" si="1"/>
        <v>2566069</v>
      </c>
      <c r="K11" s="4">
        <f>SUM(I11:J11)</f>
        <v>22752572</v>
      </c>
      <c r="L11" s="3"/>
    </row>
    <row r="12" spans="1:12" ht="27" customHeight="1">
      <c r="A12" s="47" t="s">
        <v>11</v>
      </c>
      <c r="B12" s="47"/>
      <c r="C12" s="4">
        <f>SUM(C13:C34)</f>
        <v>12687637</v>
      </c>
      <c r="D12" s="4">
        <f>SUM(D13:D34)</f>
        <v>1586077</v>
      </c>
      <c r="E12" s="4">
        <f>SUM(C12:D12)</f>
        <v>14273714</v>
      </c>
      <c r="F12" s="4">
        <f>SUM(F13:F34)</f>
        <v>-116000</v>
      </c>
      <c r="G12" s="4">
        <f>SUM(G13:G34)</f>
        <v>0</v>
      </c>
      <c r="H12" s="4">
        <f t="shared" si="0"/>
        <v>-116000</v>
      </c>
      <c r="I12" s="4">
        <f t="shared" si="1"/>
        <v>12571637</v>
      </c>
      <c r="J12" s="4">
        <f t="shared" si="1"/>
        <v>1586077</v>
      </c>
      <c r="K12" s="4">
        <f t="shared" si="1"/>
        <v>14157714</v>
      </c>
      <c r="L12" s="3"/>
    </row>
    <row r="13" spans="1:12" ht="12.75" customHeight="1">
      <c r="A13" s="5">
        <v>60004</v>
      </c>
      <c r="B13" s="6" t="s">
        <v>12</v>
      </c>
      <c r="C13" s="7">
        <v>50000</v>
      </c>
      <c r="D13" s="7">
        <v>0</v>
      </c>
      <c r="E13" s="8">
        <f aca="true" t="shared" si="2" ref="E13:E36">C13+D13</f>
        <v>50000</v>
      </c>
      <c r="F13" s="7">
        <v>0</v>
      </c>
      <c r="G13" s="7">
        <f>-G1</f>
        <v>0</v>
      </c>
      <c r="H13" s="8">
        <f t="shared" si="0"/>
        <v>0</v>
      </c>
      <c r="I13" s="8">
        <f t="shared" si="1"/>
        <v>50000</v>
      </c>
      <c r="J13" s="8">
        <f t="shared" si="1"/>
        <v>0</v>
      </c>
      <c r="K13" s="8">
        <f t="shared" si="1"/>
        <v>50000</v>
      </c>
      <c r="L13" s="3"/>
    </row>
    <row r="14" spans="1:12" ht="12.75" customHeight="1">
      <c r="A14" s="5">
        <v>60016</v>
      </c>
      <c r="B14" s="6" t="s">
        <v>13</v>
      </c>
      <c r="C14" s="7">
        <f>926696+2605000</f>
        <v>3531696</v>
      </c>
      <c r="D14" s="7">
        <v>1311353</v>
      </c>
      <c r="E14" s="8">
        <f t="shared" si="2"/>
        <v>4843049</v>
      </c>
      <c r="F14" s="7">
        <v>0</v>
      </c>
      <c r="G14" s="7">
        <f>-G2</f>
        <v>0</v>
      </c>
      <c r="H14" s="8">
        <f>F14+G14</f>
        <v>0</v>
      </c>
      <c r="I14" s="8">
        <f>C14+F14</f>
        <v>3531696</v>
      </c>
      <c r="J14" s="8">
        <f>D14+G14</f>
        <v>1311353</v>
      </c>
      <c r="K14" s="8">
        <f>E14+H14</f>
        <v>4843049</v>
      </c>
      <c r="L14" s="3"/>
    </row>
    <row r="15" spans="1:12" ht="12.75" customHeight="1">
      <c r="A15" s="5">
        <v>70005</v>
      </c>
      <c r="B15" s="6" t="s">
        <v>14</v>
      </c>
      <c r="C15" s="7">
        <v>500000</v>
      </c>
      <c r="D15" s="7">
        <v>0</v>
      </c>
      <c r="E15" s="8">
        <f t="shared" si="2"/>
        <v>500000</v>
      </c>
      <c r="F15" s="7">
        <v>0</v>
      </c>
      <c r="G15" s="7">
        <v>0</v>
      </c>
      <c r="H15" s="8">
        <f t="shared" si="0"/>
        <v>0</v>
      </c>
      <c r="I15" s="8">
        <f t="shared" si="1"/>
        <v>500000</v>
      </c>
      <c r="J15" s="8">
        <f t="shared" si="1"/>
        <v>0</v>
      </c>
      <c r="K15" s="8">
        <f t="shared" si="1"/>
        <v>500000</v>
      </c>
      <c r="L15" s="3"/>
    </row>
    <row r="16" spans="1:12" ht="12.75" customHeight="1">
      <c r="A16" s="5">
        <v>70095</v>
      </c>
      <c r="B16" s="6" t="s">
        <v>15</v>
      </c>
      <c r="C16" s="7">
        <v>4346439</v>
      </c>
      <c r="D16" s="7">
        <v>0</v>
      </c>
      <c r="E16" s="8">
        <f t="shared" si="2"/>
        <v>4346439</v>
      </c>
      <c r="F16" s="7">
        <f>F36</f>
        <v>-116000</v>
      </c>
      <c r="G16" s="7">
        <v>0</v>
      </c>
      <c r="H16" s="8">
        <f t="shared" si="0"/>
        <v>-116000</v>
      </c>
      <c r="I16" s="8">
        <f t="shared" si="1"/>
        <v>4230439</v>
      </c>
      <c r="J16" s="8">
        <f t="shared" si="1"/>
        <v>0</v>
      </c>
      <c r="K16" s="8">
        <f t="shared" si="1"/>
        <v>4230439</v>
      </c>
      <c r="L16" s="3"/>
    </row>
    <row r="17" spans="1:12" ht="12.75" customHeight="1">
      <c r="A17" s="5">
        <v>71095</v>
      </c>
      <c r="B17" s="6" t="s">
        <v>45</v>
      </c>
      <c r="C17" s="7">
        <v>120000</v>
      </c>
      <c r="D17" s="7">
        <v>0</v>
      </c>
      <c r="E17" s="8">
        <f t="shared" si="2"/>
        <v>120000</v>
      </c>
      <c r="F17" s="7">
        <f>F37</f>
        <v>0</v>
      </c>
      <c r="G17" s="7">
        <v>0</v>
      </c>
      <c r="H17" s="8">
        <f>F17+G17</f>
        <v>0</v>
      </c>
      <c r="I17" s="8">
        <f>C17+F17</f>
        <v>120000</v>
      </c>
      <c r="J17" s="8">
        <f>D17+G17</f>
        <v>0</v>
      </c>
      <c r="K17" s="8">
        <f>E17+H17</f>
        <v>120000</v>
      </c>
      <c r="L17" s="3"/>
    </row>
    <row r="18" spans="1:12" ht="12.75" customHeight="1">
      <c r="A18" s="5">
        <v>75023</v>
      </c>
      <c r="B18" s="6" t="s">
        <v>16</v>
      </c>
      <c r="C18" s="7">
        <v>1004000</v>
      </c>
      <c r="D18" s="7">
        <v>0</v>
      </c>
      <c r="E18" s="8">
        <f t="shared" si="2"/>
        <v>1004000</v>
      </c>
      <c r="F18" s="7">
        <v>0</v>
      </c>
      <c r="G18" s="7">
        <v>0</v>
      </c>
      <c r="H18" s="8">
        <f t="shared" si="0"/>
        <v>0</v>
      </c>
      <c r="I18" s="8">
        <f t="shared" si="1"/>
        <v>1004000</v>
      </c>
      <c r="J18" s="8">
        <f t="shared" si="1"/>
        <v>0</v>
      </c>
      <c r="K18" s="8">
        <f t="shared" si="1"/>
        <v>1004000</v>
      </c>
      <c r="L18" s="3"/>
    </row>
    <row r="19" spans="1:12" ht="12.75" customHeight="1">
      <c r="A19" s="5">
        <v>75416</v>
      </c>
      <c r="B19" s="6" t="s">
        <v>46</v>
      </c>
      <c r="C19" s="7">
        <v>219600</v>
      </c>
      <c r="D19" s="7">
        <v>0</v>
      </c>
      <c r="E19" s="8">
        <f t="shared" si="2"/>
        <v>219600</v>
      </c>
      <c r="F19" s="7">
        <v>0</v>
      </c>
      <c r="G19" s="7">
        <v>0</v>
      </c>
      <c r="H19" s="8">
        <f t="shared" si="0"/>
        <v>0</v>
      </c>
      <c r="I19" s="8">
        <f t="shared" si="1"/>
        <v>219600</v>
      </c>
      <c r="J19" s="8">
        <f t="shared" si="1"/>
        <v>0</v>
      </c>
      <c r="K19" s="8">
        <f t="shared" si="1"/>
        <v>219600</v>
      </c>
      <c r="L19" s="3"/>
    </row>
    <row r="20" spans="1:12" ht="12.75" customHeight="1">
      <c r="A20" s="5">
        <v>75495</v>
      </c>
      <c r="B20" s="6" t="s">
        <v>47</v>
      </c>
      <c r="C20" s="7">
        <v>28000</v>
      </c>
      <c r="D20" s="7">
        <v>0</v>
      </c>
      <c r="E20" s="8">
        <f t="shared" si="2"/>
        <v>28000</v>
      </c>
      <c r="F20" s="7">
        <v>0</v>
      </c>
      <c r="G20" s="7">
        <v>0</v>
      </c>
      <c r="H20" s="8">
        <f>F20+G20</f>
        <v>0</v>
      </c>
      <c r="I20" s="8">
        <f>C20+F20</f>
        <v>28000</v>
      </c>
      <c r="J20" s="8">
        <f>D20+G20</f>
        <v>0</v>
      </c>
      <c r="K20" s="8">
        <f>E20+H20</f>
        <v>28000</v>
      </c>
      <c r="L20" s="3"/>
    </row>
    <row r="21" spans="1:12" ht="12.75" customHeight="1">
      <c r="A21" s="5">
        <v>80101</v>
      </c>
      <c r="B21" s="6" t="s">
        <v>28</v>
      </c>
      <c r="C21" s="7">
        <v>226473</v>
      </c>
      <c r="D21" s="7">
        <v>0</v>
      </c>
      <c r="E21" s="8">
        <f t="shared" si="2"/>
        <v>226473</v>
      </c>
      <c r="F21" s="7">
        <v>0</v>
      </c>
      <c r="G21" s="7">
        <v>0</v>
      </c>
      <c r="H21" s="8">
        <f t="shared" si="0"/>
        <v>0</v>
      </c>
      <c r="I21" s="8">
        <f t="shared" si="1"/>
        <v>226473</v>
      </c>
      <c r="J21" s="8">
        <f t="shared" si="1"/>
        <v>0</v>
      </c>
      <c r="K21" s="8">
        <f t="shared" si="1"/>
        <v>226473</v>
      </c>
      <c r="L21" s="3"/>
    </row>
    <row r="22" spans="1:12" ht="12.75" customHeight="1">
      <c r="A22" s="5">
        <v>80104</v>
      </c>
      <c r="B22" s="6" t="s">
        <v>29</v>
      </c>
      <c r="C22" s="7">
        <v>82000</v>
      </c>
      <c r="D22" s="7">
        <v>40000</v>
      </c>
      <c r="E22" s="8">
        <f t="shared" si="2"/>
        <v>122000</v>
      </c>
      <c r="F22" s="7">
        <v>0</v>
      </c>
      <c r="G22" s="7">
        <v>0</v>
      </c>
      <c r="H22" s="8">
        <f aca="true" t="shared" si="3" ref="H22:H27">F22+G22</f>
        <v>0</v>
      </c>
      <c r="I22" s="8">
        <f t="shared" si="1"/>
        <v>82000</v>
      </c>
      <c r="J22" s="8">
        <f t="shared" si="1"/>
        <v>40000</v>
      </c>
      <c r="K22" s="8">
        <f t="shared" si="1"/>
        <v>122000</v>
      </c>
      <c r="L22" s="3"/>
    </row>
    <row r="23" spans="1:12" ht="12.75" customHeight="1">
      <c r="A23" s="5">
        <v>80110</v>
      </c>
      <c r="B23" s="6" t="s">
        <v>48</v>
      </c>
      <c r="C23" s="7">
        <v>142100</v>
      </c>
      <c r="D23" s="7">
        <v>0</v>
      </c>
      <c r="E23" s="8">
        <f t="shared" si="2"/>
        <v>142100</v>
      </c>
      <c r="F23" s="7">
        <v>0</v>
      </c>
      <c r="G23" s="7">
        <v>0</v>
      </c>
      <c r="H23" s="8">
        <f t="shared" si="3"/>
        <v>0</v>
      </c>
      <c r="I23" s="8">
        <f aca="true" t="shared" si="4" ref="I23:K25">C23+F23</f>
        <v>142100</v>
      </c>
      <c r="J23" s="8">
        <f t="shared" si="4"/>
        <v>0</v>
      </c>
      <c r="K23" s="8">
        <f t="shared" si="4"/>
        <v>142100</v>
      </c>
      <c r="L23" s="3"/>
    </row>
    <row r="24" spans="1:12" ht="12.75" customHeight="1">
      <c r="A24" s="5">
        <v>85149</v>
      </c>
      <c r="B24" s="6" t="s">
        <v>49</v>
      </c>
      <c r="C24" s="7">
        <v>65000</v>
      </c>
      <c r="D24" s="7">
        <v>0</v>
      </c>
      <c r="E24" s="8">
        <f t="shared" si="2"/>
        <v>65000</v>
      </c>
      <c r="F24" s="7">
        <v>0</v>
      </c>
      <c r="G24" s="7">
        <v>0</v>
      </c>
      <c r="H24" s="8">
        <f t="shared" si="3"/>
        <v>0</v>
      </c>
      <c r="I24" s="8">
        <f t="shared" si="4"/>
        <v>65000</v>
      </c>
      <c r="J24" s="8">
        <f t="shared" si="4"/>
        <v>0</v>
      </c>
      <c r="K24" s="8">
        <f t="shared" si="4"/>
        <v>65000</v>
      </c>
      <c r="L24" s="3"/>
    </row>
    <row r="25" spans="1:12" ht="12.75" customHeight="1">
      <c r="A25" s="5">
        <v>85202</v>
      </c>
      <c r="B25" s="6" t="s">
        <v>50</v>
      </c>
      <c r="C25" s="7">
        <v>3400</v>
      </c>
      <c r="D25" s="7">
        <v>0</v>
      </c>
      <c r="E25" s="8">
        <f t="shared" si="2"/>
        <v>3400</v>
      </c>
      <c r="F25" s="7">
        <v>0</v>
      </c>
      <c r="G25" s="7">
        <v>0</v>
      </c>
      <c r="H25" s="8">
        <f t="shared" si="3"/>
        <v>0</v>
      </c>
      <c r="I25" s="8">
        <f t="shared" si="4"/>
        <v>3400</v>
      </c>
      <c r="J25" s="8">
        <f t="shared" si="4"/>
        <v>0</v>
      </c>
      <c r="K25" s="8">
        <f t="shared" si="4"/>
        <v>3400</v>
      </c>
      <c r="L25" s="3"/>
    </row>
    <row r="26" spans="1:12" ht="12.75" customHeight="1">
      <c r="A26" s="5">
        <v>85212</v>
      </c>
      <c r="B26" s="6" t="s">
        <v>30</v>
      </c>
      <c r="C26" s="7">
        <v>0</v>
      </c>
      <c r="D26" s="7">
        <v>30224</v>
      </c>
      <c r="E26" s="8">
        <f t="shared" si="2"/>
        <v>30224</v>
      </c>
      <c r="F26" s="7">
        <v>0</v>
      </c>
      <c r="G26" s="7">
        <v>0</v>
      </c>
      <c r="H26" s="8">
        <f t="shared" si="3"/>
        <v>0</v>
      </c>
      <c r="I26" s="8">
        <f t="shared" si="1"/>
        <v>0</v>
      </c>
      <c r="J26" s="8">
        <f t="shared" si="1"/>
        <v>30224</v>
      </c>
      <c r="K26" s="8">
        <f t="shared" si="1"/>
        <v>30224</v>
      </c>
      <c r="L26" s="3"/>
    </row>
    <row r="27" spans="1:12" ht="12.75" customHeight="1">
      <c r="A27" s="5">
        <v>85219</v>
      </c>
      <c r="B27" s="6" t="s">
        <v>51</v>
      </c>
      <c r="C27" s="7">
        <v>7000</v>
      </c>
      <c r="D27" s="7">
        <v>0</v>
      </c>
      <c r="E27" s="8">
        <f t="shared" si="2"/>
        <v>7000</v>
      </c>
      <c r="F27" s="7">
        <v>0</v>
      </c>
      <c r="G27" s="7">
        <v>0</v>
      </c>
      <c r="H27" s="8">
        <f t="shared" si="3"/>
        <v>0</v>
      </c>
      <c r="I27" s="8">
        <f>C27+F27</f>
        <v>7000</v>
      </c>
      <c r="J27" s="8">
        <f>D27+G27</f>
        <v>0</v>
      </c>
      <c r="K27" s="8">
        <f>E27+H27</f>
        <v>7000</v>
      </c>
      <c r="L27" s="3"/>
    </row>
    <row r="28" spans="1:12" ht="12.75" customHeight="1">
      <c r="A28" s="5">
        <v>90001</v>
      </c>
      <c r="B28" s="6" t="s">
        <v>17</v>
      </c>
      <c r="C28" s="7">
        <v>70000</v>
      </c>
      <c r="D28" s="7">
        <v>0</v>
      </c>
      <c r="E28" s="8">
        <f t="shared" si="2"/>
        <v>70000</v>
      </c>
      <c r="F28" s="7">
        <v>0</v>
      </c>
      <c r="G28" s="7">
        <v>0</v>
      </c>
      <c r="H28" s="8">
        <f t="shared" si="0"/>
        <v>0</v>
      </c>
      <c r="I28" s="8">
        <f t="shared" si="1"/>
        <v>70000</v>
      </c>
      <c r="J28" s="8">
        <f t="shared" si="1"/>
        <v>0</v>
      </c>
      <c r="K28" s="8">
        <f t="shared" si="1"/>
        <v>70000</v>
      </c>
      <c r="L28" s="3"/>
    </row>
    <row r="29" spans="1:12" ht="12.75" customHeight="1">
      <c r="A29" s="5">
        <v>90013</v>
      </c>
      <c r="B29" s="6" t="s">
        <v>31</v>
      </c>
      <c r="C29" s="7">
        <v>0</v>
      </c>
      <c r="D29" s="7">
        <v>0</v>
      </c>
      <c r="E29" s="8">
        <f t="shared" si="2"/>
        <v>0</v>
      </c>
      <c r="F29" s="7">
        <v>0</v>
      </c>
      <c r="G29" s="7">
        <v>0</v>
      </c>
      <c r="H29" s="8">
        <f t="shared" si="0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3"/>
    </row>
    <row r="30" spans="1:12" ht="12.75" customHeight="1">
      <c r="A30" s="5">
        <v>90015</v>
      </c>
      <c r="B30" s="6" t="s">
        <v>18</v>
      </c>
      <c r="C30" s="7">
        <v>50000</v>
      </c>
      <c r="D30" s="7">
        <v>0</v>
      </c>
      <c r="E30" s="8">
        <f t="shared" si="2"/>
        <v>50000</v>
      </c>
      <c r="F30" s="7">
        <v>0</v>
      </c>
      <c r="G30" s="7">
        <v>0</v>
      </c>
      <c r="H30" s="8">
        <f t="shared" si="0"/>
        <v>0</v>
      </c>
      <c r="I30" s="8">
        <f t="shared" si="1"/>
        <v>50000</v>
      </c>
      <c r="J30" s="8">
        <f t="shared" si="1"/>
        <v>0</v>
      </c>
      <c r="K30" s="8">
        <f t="shared" si="1"/>
        <v>50000</v>
      </c>
      <c r="L30" s="3"/>
    </row>
    <row r="31" spans="1:12" ht="12.75" customHeight="1">
      <c r="A31" s="5">
        <v>90095</v>
      </c>
      <c r="B31" s="6" t="s">
        <v>19</v>
      </c>
      <c r="C31" s="7">
        <f>1099644+285000+735945</f>
        <v>2120589</v>
      </c>
      <c r="D31" s="7">
        <v>204500</v>
      </c>
      <c r="E31" s="8">
        <f t="shared" si="2"/>
        <v>2325089</v>
      </c>
      <c r="F31" s="7">
        <v>0</v>
      </c>
      <c r="G31" s="7">
        <v>0</v>
      </c>
      <c r="H31" s="8">
        <f t="shared" si="0"/>
        <v>0</v>
      </c>
      <c r="I31" s="8">
        <f t="shared" si="1"/>
        <v>2120589</v>
      </c>
      <c r="J31" s="8">
        <f t="shared" si="1"/>
        <v>204500</v>
      </c>
      <c r="K31" s="8">
        <f t="shared" si="1"/>
        <v>2325089</v>
      </c>
      <c r="L31" s="3"/>
    </row>
    <row r="32" spans="1:12" ht="12.75" customHeight="1">
      <c r="A32" s="5">
        <v>92105</v>
      </c>
      <c r="B32" s="6" t="s">
        <v>43</v>
      </c>
      <c r="C32" s="7">
        <v>25000</v>
      </c>
      <c r="D32" s="7">
        <v>0</v>
      </c>
      <c r="E32" s="8">
        <f t="shared" si="2"/>
        <v>25000</v>
      </c>
      <c r="F32" s="7">
        <v>0</v>
      </c>
      <c r="G32" s="7">
        <v>0</v>
      </c>
      <c r="H32" s="8">
        <f>F32+G32</f>
        <v>0</v>
      </c>
      <c r="I32" s="8">
        <f aca="true" t="shared" si="5" ref="I32:K33">C32+F32</f>
        <v>25000</v>
      </c>
      <c r="J32" s="8">
        <f t="shared" si="5"/>
        <v>0</v>
      </c>
      <c r="K32" s="8">
        <f t="shared" si="5"/>
        <v>25000</v>
      </c>
      <c r="L32" s="3"/>
    </row>
    <row r="33" spans="1:12" ht="12.75" customHeight="1">
      <c r="A33" s="9">
        <v>92604</v>
      </c>
      <c r="B33" s="10" t="s">
        <v>20</v>
      </c>
      <c r="C33" s="11">
        <v>50000</v>
      </c>
      <c r="D33" s="11">
        <v>0</v>
      </c>
      <c r="E33" s="8">
        <f t="shared" si="2"/>
        <v>50000</v>
      </c>
      <c r="F33" s="11">
        <v>0</v>
      </c>
      <c r="G33" s="11">
        <v>0</v>
      </c>
      <c r="H33" s="8">
        <f>F33+G33</f>
        <v>0</v>
      </c>
      <c r="I33" s="8">
        <f t="shared" si="5"/>
        <v>50000</v>
      </c>
      <c r="J33" s="8">
        <f t="shared" si="5"/>
        <v>0</v>
      </c>
      <c r="K33" s="8">
        <f t="shared" si="5"/>
        <v>50000</v>
      </c>
      <c r="L33" s="3"/>
    </row>
    <row r="34" spans="1:12" ht="12.75" customHeight="1">
      <c r="A34" s="9">
        <v>92695</v>
      </c>
      <c r="B34" s="10" t="s">
        <v>21</v>
      </c>
      <c r="C34" s="11">
        <v>46340</v>
      </c>
      <c r="D34" s="11">
        <v>0</v>
      </c>
      <c r="E34" s="8">
        <f t="shared" si="2"/>
        <v>46340</v>
      </c>
      <c r="F34" s="11">
        <v>0</v>
      </c>
      <c r="G34" s="11">
        <v>0</v>
      </c>
      <c r="H34" s="8">
        <f t="shared" si="0"/>
        <v>0</v>
      </c>
      <c r="I34" s="8">
        <f t="shared" si="1"/>
        <v>46340</v>
      </c>
      <c r="J34" s="8">
        <f t="shared" si="1"/>
        <v>0</v>
      </c>
      <c r="K34" s="8">
        <f t="shared" si="1"/>
        <v>46340</v>
      </c>
      <c r="L34" s="3"/>
    </row>
    <row r="35" spans="1:12" s="40" customFormat="1" ht="27.75" customHeight="1">
      <c r="A35" s="37"/>
      <c r="B35" s="36" t="s">
        <v>32</v>
      </c>
      <c r="C35" s="38">
        <f>3035553+6470000+1263384</f>
        <v>10768937</v>
      </c>
      <c r="D35" s="38">
        <v>1555853</v>
      </c>
      <c r="E35" s="4">
        <f t="shared" si="2"/>
        <v>12324790</v>
      </c>
      <c r="F35" s="4">
        <f>F36</f>
        <v>-116000</v>
      </c>
      <c r="G35" s="4">
        <v>0</v>
      </c>
      <c r="H35" s="4">
        <f t="shared" si="0"/>
        <v>-116000</v>
      </c>
      <c r="I35" s="4">
        <f t="shared" si="1"/>
        <v>10652937</v>
      </c>
      <c r="J35" s="4">
        <f t="shared" si="1"/>
        <v>1555853</v>
      </c>
      <c r="K35" s="4">
        <f t="shared" si="1"/>
        <v>12208790</v>
      </c>
      <c r="L35" s="39"/>
    </row>
    <row r="36" spans="1:12" ht="13.5" customHeight="1">
      <c r="A36" s="26" t="s">
        <v>33</v>
      </c>
      <c r="B36" s="26" t="s">
        <v>34</v>
      </c>
      <c r="C36" s="25">
        <v>4346439</v>
      </c>
      <c r="D36" s="25">
        <v>0</v>
      </c>
      <c r="E36" s="27">
        <f t="shared" si="2"/>
        <v>4346439</v>
      </c>
      <c r="F36" s="25">
        <f>F38</f>
        <v>-116000</v>
      </c>
      <c r="G36" s="25">
        <f>SUM(G38:G49)</f>
        <v>0</v>
      </c>
      <c r="H36" s="27">
        <f>F36+G36</f>
        <v>-116000</v>
      </c>
      <c r="I36" s="27">
        <f>C36+F36</f>
        <v>4230439</v>
      </c>
      <c r="J36" s="27">
        <f>D36+G36</f>
        <v>0</v>
      </c>
      <c r="K36" s="27">
        <f>E36+H36</f>
        <v>4230439</v>
      </c>
      <c r="L36" s="3"/>
    </row>
    <row r="37" spans="1:12" s="12" customFormat="1" ht="13.5" customHeight="1">
      <c r="A37" s="26"/>
      <c r="B37" s="26" t="s">
        <v>23</v>
      </c>
      <c r="C37" s="25"/>
      <c r="D37" s="25"/>
      <c r="E37" s="27"/>
      <c r="F37" s="25"/>
      <c r="G37" s="25"/>
      <c r="H37" s="27"/>
      <c r="I37" s="27"/>
      <c r="J37" s="27"/>
      <c r="K37" s="27"/>
      <c r="L37" s="3"/>
    </row>
    <row r="38" spans="1:12" s="12" customFormat="1" ht="13.5" customHeight="1">
      <c r="A38" s="18" t="s">
        <v>24</v>
      </c>
      <c r="B38" s="19" t="s">
        <v>35</v>
      </c>
      <c r="C38" s="15">
        <v>3968500</v>
      </c>
      <c r="D38" s="15">
        <v>0</v>
      </c>
      <c r="E38" s="14">
        <f>SUM(C38:D38)</f>
        <v>3968500</v>
      </c>
      <c r="F38" s="15">
        <f>SUM(F39:F40)</f>
        <v>-116000</v>
      </c>
      <c r="G38" s="15">
        <v>0</v>
      </c>
      <c r="H38" s="14">
        <f>SUM(F38:G38)</f>
        <v>-116000</v>
      </c>
      <c r="I38" s="14">
        <f>C38+F38</f>
        <v>3852500</v>
      </c>
      <c r="J38" s="14">
        <f>D38+G38</f>
        <v>0</v>
      </c>
      <c r="K38" s="14">
        <f>SUM(K39:K41)</f>
        <v>3852500</v>
      </c>
      <c r="L38" s="13"/>
    </row>
    <row r="39" spans="1:12" s="41" customFormat="1" ht="13.5" customHeight="1">
      <c r="A39" s="20"/>
      <c r="B39" s="21" t="s">
        <v>36</v>
      </c>
      <c r="C39" s="22"/>
      <c r="D39" s="33" t="s">
        <v>25</v>
      </c>
      <c r="E39" s="32">
        <v>2665500</v>
      </c>
      <c r="F39" s="24">
        <f>SUM(F44:F48)+F52+F56+F59</f>
        <v>777972</v>
      </c>
      <c r="G39" s="24"/>
      <c r="H39" s="32"/>
      <c r="I39" s="32"/>
      <c r="J39" s="34" t="s">
        <v>25</v>
      </c>
      <c r="K39" s="32">
        <f>SUM(E39:F39)</f>
        <v>3443472</v>
      </c>
      <c r="L39" s="31"/>
    </row>
    <row r="40" spans="1:12" s="41" customFormat="1" ht="13.5" customHeight="1">
      <c r="A40" s="20"/>
      <c r="B40" s="21" t="s">
        <v>37</v>
      </c>
      <c r="C40" s="22"/>
      <c r="D40" s="33" t="s">
        <v>22</v>
      </c>
      <c r="E40" s="32">
        <v>966000</v>
      </c>
      <c r="F40" s="24">
        <f>F51+F54+F58</f>
        <v>-893972</v>
      </c>
      <c r="G40" s="24"/>
      <c r="H40" s="32"/>
      <c r="I40" s="32"/>
      <c r="J40" s="34" t="s">
        <v>22</v>
      </c>
      <c r="K40" s="32">
        <f>SUM(E40:F40)</f>
        <v>72028</v>
      </c>
      <c r="L40" s="31"/>
    </row>
    <row r="41" spans="1:12" s="41" customFormat="1" ht="13.5" customHeight="1">
      <c r="A41" s="20"/>
      <c r="B41" s="21"/>
      <c r="C41" s="22"/>
      <c r="D41" s="33" t="s">
        <v>0</v>
      </c>
      <c r="E41" s="32">
        <v>337000</v>
      </c>
      <c r="F41" s="24"/>
      <c r="G41" s="24"/>
      <c r="H41" s="32"/>
      <c r="I41" s="32"/>
      <c r="J41" s="34" t="s">
        <v>0</v>
      </c>
      <c r="K41" s="32">
        <f>SUM(E41:F41)</f>
        <v>337000</v>
      </c>
      <c r="L41" s="31"/>
    </row>
    <row r="42" spans="1:12" s="12" customFormat="1" ht="13.5" customHeight="1">
      <c r="A42" s="20"/>
      <c r="B42" s="19" t="s">
        <v>38</v>
      </c>
      <c r="C42" s="42">
        <v>993000</v>
      </c>
      <c r="D42" s="43">
        <v>0</v>
      </c>
      <c r="E42" s="44">
        <v>993000</v>
      </c>
      <c r="F42" s="45">
        <f>SUM(F44:F49)</f>
        <v>-116000</v>
      </c>
      <c r="G42" s="45"/>
      <c r="H42" s="44"/>
      <c r="I42" s="44">
        <f>SUM(E42:F42)</f>
        <v>877000</v>
      </c>
      <c r="J42" s="43" t="s">
        <v>25</v>
      </c>
      <c r="K42" s="45">
        <f>SUM(K44:K48)</f>
        <v>877000</v>
      </c>
      <c r="L42" s="13"/>
    </row>
    <row r="43" spans="1:12" s="41" customFormat="1" ht="13.5" customHeight="1">
      <c r="A43" s="20"/>
      <c r="B43" s="21" t="s">
        <v>42</v>
      </c>
      <c r="C43" s="22"/>
      <c r="D43" s="33"/>
      <c r="E43" s="32"/>
      <c r="F43" s="24"/>
      <c r="G43" s="24"/>
      <c r="H43" s="32"/>
      <c r="I43" s="32"/>
      <c r="J43" s="33" t="s">
        <v>37</v>
      </c>
      <c r="K43" s="24"/>
      <c r="L43" s="31"/>
    </row>
    <row r="44" spans="1:12" s="41" customFormat="1" ht="13.5" customHeight="1">
      <c r="A44" s="20"/>
      <c r="B44" s="21" t="s">
        <v>39</v>
      </c>
      <c r="C44" s="22"/>
      <c r="D44" s="33" t="s">
        <v>25</v>
      </c>
      <c r="E44" s="32">
        <v>535000</v>
      </c>
      <c r="F44" s="24">
        <v>-68000</v>
      </c>
      <c r="G44" s="24"/>
      <c r="H44" s="32"/>
      <c r="I44" s="32"/>
      <c r="J44" s="33" t="s">
        <v>25</v>
      </c>
      <c r="K44" s="24">
        <f>SUM(E44:F44)</f>
        <v>467000</v>
      </c>
      <c r="L44" s="31"/>
    </row>
    <row r="45" spans="1:12" s="41" customFormat="1" ht="13.5" customHeight="1">
      <c r="A45" s="20"/>
      <c r="B45" s="21"/>
      <c r="C45" s="22"/>
      <c r="D45" s="33"/>
      <c r="E45" s="32"/>
      <c r="F45" s="24"/>
      <c r="G45" s="24"/>
      <c r="H45" s="32"/>
      <c r="I45" s="32"/>
      <c r="J45" s="33"/>
      <c r="K45" s="24"/>
      <c r="L45" s="31"/>
    </row>
    <row r="46" spans="1:12" s="41" customFormat="1" ht="13.5" customHeight="1">
      <c r="A46" s="20"/>
      <c r="B46" s="21" t="s">
        <v>40</v>
      </c>
      <c r="C46" s="22"/>
      <c r="D46" s="33" t="s">
        <v>25</v>
      </c>
      <c r="E46" s="32">
        <v>382000</v>
      </c>
      <c r="F46" s="24">
        <v>10000</v>
      </c>
      <c r="G46" s="24"/>
      <c r="H46" s="32"/>
      <c r="I46" s="32"/>
      <c r="J46" s="33" t="s">
        <v>25</v>
      </c>
      <c r="K46" s="24">
        <f>SUM(E46:F46)</f>
        <v>392000</v>
      </c>
      <c r="L46" s="31"/>
    </row>
    <row r="47" spans="1:12" s="41" customFormat="1" ht="13.5" customHeight="1">
      <c r="A47" s="20"/>
      <c r="B47" s="21"/>
      <c r="C47" s="22"/>
      <c r="D47" s="33"/>
      <c r="E47" s="32"/>
      <c r="F47" s="24"/>
      <c r="G47" s="24"/>
      <c r="H47" s="32"/>
      <c r="I47" s="32"/>
      <c r="J47" s="33"/>
      <c r="K47" s="24"/>
      <c r="L47" s="31"/>
    </row>
    <row r="48" spans="1:12" s="41" customFormat="1" ht="13.5" customHeight="1">
      <c r="A48" s="20"/>
      <c r="B48" s="21" t="s">
        <v>41</v>
      </c>
      <c r="C48" s="22"/>
      <c r="D48" s="33" t="s">
        <v>25</v>
      </c>
      <c r="E48" s="32">
        <v>76000</v>
      </c>
      <c r="F48" s="24">
        <v>-58000</v>
      </c>
      <c r="G48" s="24"/>
      <c r="H48" s="32"/>
      <c r="I48" s="32"/>
      <c r="J48" s="33" t="s">
        <v>25</v>
      </c>
      <c r="K48" s="24">
        <f>SUM(E48:F48)</f>
        <v>18000</v>
      </c>
      <c r="L48" s="31"/>
    </row>
    <row r="49" spans="1:12" s="30" customFormat="1" ht="13.5" customHeight="1">
      <c r="A49" s="20"/>
      <c r="B49" s="28"/>
      <c r="C49" s="23"/>
      <c r="D49" s="35"/>
      <c r="E49" s="17"/>
      <c r="F49" s="29"/>
      <c r="G49" s="29"/>
      <c r="H49" s="17"/>
      <c r="I49" s="17"/>
      <c r="J49" s="35"/>
      <c r="K49" s="29"/>
      <c r="L49" s="16"/>
    </row>
    <row r="50" spans="1:12" s="30" customFormat="1" ht="13.5" customHeight="1">
      <c r="A50" s="20"/>
      <c r="B50" s="19" t="s">
        <v>52</v>
      </c>
      <c r="C50" s="42">
        <v>751000</v>
      </c>
      <c r="D50" s="43">
        <v>0</v>
      </c>
      <c r="E50" s="44">
        <v>751000</v>
      </c>
      <c r="F50" s="45"/>
      <c r="G50" s="45"/>
      <c r="H50" s="44"/>
      <c r="I50" s="44">
        <v>751000</v>
      </c>
      <c r="J50" s="43"/>
      <c r="K50" s="45">
        <v>751000</v>
      </c>
      <c r="L50" s="16"/>
    </row>
    <row r="51" spans="1:12" s="30" customFormat="1" ht="13.5" customHeight="1">
      <c r="A51" s="20"/>
      <c r="B51" s="21"/>
      <c r="C51" s="22"/>
      <c r="D51" s="33" t="s">
        <v>22</v>
      </c>
      <c r="E51" s="32">
        <v>751000</v>
      </c>
      <c r="F51" s="24">
        <v>-751000</v>
      </c>
      <c r="G51" s="24"/>
      <c r="H51" s="32"/>
      <c r="I51" s="32"/>
      <c r="J51" s="33"/>
      <c r="K51" s="24">
        <v>0</v>
      </c>
      <c r="L51" s="16"/>
    </row>
    <row r="52" spans="1:12" s="30" customFormat="1" ht="13.5" customHeight="1">
      <c r="A52" s="20"/>
      <c r="B52" s="28"/>
      <c r="C52" s="23"/>
      <c r="D52" s="35" t="s">
        <v>25</v>
      </c>
      <c r="E52" s="17"/>
      <c r="F52" s="29">
        <v>751000</v>
      </c>
      <c r="G52" s="29"/>
      <c r="H52" s="17"/>
      <c r="I52" s="17"/>
      <c r="J52" s="35" t="s">
        <v>25</v>
      </c>
      <c r="K52" s="29">
        <v>751000</v>
      </c>
      <c r="L52" s="16"/>
    </row>
    <row r="53" spans="1:12" s="30" customFormat="1" ht="13.5" customHeight="1">
      <c r="A53" s="20"/>
      <c r="B53" s="19" t="s">
        <v>53</v>
      </c>
      <c r="C53" s="42">
        <v>472000</v>
      </c>
      <c r="D53" s="43">
        <v>0</v>
      </c>
      <c r="E53" s="44">
        <v>472000</v>
      </c>
      <c r="F53" s="45"/>
      <c r="G53" s="45"/>
      <c r="H53" s="44"/>
      <c r="I53" s="44">
        <v>472000</v>
      </c>
      <c r="J53" s="43"/>
      <c r="K53" s="45">
        <v>472000</v>
      </c>
      <c r="L53" s="16"/>
    </row>
    <row r="54" spans="1:12" s="30" customFormat="1" ht="13.5" customHeight="1">
      <c r="A54" s="20"/>
      <c r="B54" s="21"/>
      <c r="C54" s="22"/>
      <c r="D54" s="33" t="s">
        <v>22</v>
      </c>
      <c r="E54" s="32">
        <v>135000</v>
      </c>
      <c r="F54" s="24">
        <v>-135000</v>
      </c>
      <c r="G54" s="24"/>
      <c r="H54" s="32"/>
      <c r="I54" s="32"/>
      <c r="J54" s="33"/>
      <c r="K54" s="24">
        <v>0</v>
      </c>
      <c r="L54" s="16"/>
    </row>
    <row r="55" spans="1:12" s="30" customFormat="1" ht="13.5" customHeight="1">
      <c r="A55" s="20"/>
      <c r="B55" s="21"/>
      <c r="C55" s="22"/>
      <c r="D55" s="33" t="s">
        <v>0</v>
      </c>
      <c r="E55" s="32">
        <v>337000</v>
      </c>
      <c r="F55" s="24"/>
      <c r="G55" s="24"/>
      <c r="H55" s="32"/>
      <c r="I55" s="32"/>
      <c r="J55" s="33" t="s">
        <v>0</v>
      </c>
      <c r="K55" s="24">
        <v>337000</v>
      </c>
      <c r="L55" s="16"/>
    </row>
    <row r="56" spans="1:12" s="30" customFormat="1" ht="13.5" customHeight="1">
      <c r="A56" s="20"/>
      <c r="B56" s="28"/>
      <c r="C56" s="23"/>
      <c r="D56" s="35" t="s">
        <v>25</v>
      </c>
      <c r="E56" s="17"/>
      <c r="F56" s="29">
        <v>135000</v>
      </c>
      <c r="G56" s="29"/>
      <c r="H56" s="17"/>
      <c r="I56" s="17"/>
      <c r="J56" s="35" t="s">
        <v>25</v>
      </c>
      <c r="K56" s="29">
        <v>135000</v>
      </c>
      <c r="L56" s="16"/>
    </row>
    <row r="57" spans="1:12" s="30" customFormat="1" ht="13.5" customHeight="1">
      <c r="A57" s="20"/>
      <c r="B57" s="19" t="s">
        <v>54</v>
      </c>
      <c r="C57" s="42">
        <v>80000</v>
      </c>
      <c r="D57" s="43">
        <v>0</v>
      </c>
      <c r="E57" s="44">
        <v>80000</v>
      </c>
      <c r="F57" s="45"/>
      <c r="G57" s="45"/>
      <c r="H57" s="44"/>
      <c r="I57" s="44">
        <v>80000</v>
      </c>
      <c r="J57" s="43"/>
      <c r="K57" s="45">
        <f>SUM(K58:K59)</f>
        <v>80000</v>
      </c>
      <c r="L57" s="16"/>
    </row>
    <row r="58" spans="1:12" s="30" customFormat="1" ht="13.5" customHeight="1">
      <c r="A58" s="20"/>
      <c r="B58" s="21"/>
      <c r="C58" s="22"/>
      <c r="D58" s="33" t="s">
        <v>22</v>
      </c>
      <c r="E58" s="32">
        <v>80000</v>
      </c>
      <c r="F58" s="24">
        <v>-7972</v>
      </c>
      <c r="G58" s="24"/>
      <c r="H58" s="32"/>
      <c r="I58" s="32"/>
      <c r="J58" s="33" t="s">
        <v>22</v>
      </c>
      <c r="K58" s="24">
        <v>72028</v>
      </c>
      <c r="L58" s="16"/>
    </row>
    <row r="59" spans="1:12" s="30" customFormat="1" ht="13.5" customHeight="1">
      <c r="A59" s="20"/>
      <c r="B59" s="28"/>
      <c r="C59" s="23"/>
      <c r="D59" s="35" t="s">
        <v>25</v>
      </c>
      <c r="E59" s="17"/>
      <c r="F59" s="29">
        <v>7972</v>
      </c>
      <c r="G59" s="29"/>
      <c r="H59" s="17"/>
      <c r="I59" s="17"/>
      <c r="J59" s="35" t="s">
        <v>25</v>
      </c>
      <c r="K59" s="29">
        <v>7972</v>
      </c>
      <c r="L59" s="16"/>
    </row>
    <row r="60" spans="1:12" s="10" customFormat="1" ht="25.5" customHeight="1">
      <c r="A60" s="47" t="s">
        <v>26</v>
      </c>
      <c r="B60" s="47"/>
      <c r="C60" s="38">
        <v>7614866</v>
      </c>
      <c r="D60" s="38">
        <v>979992</v>
      </c>
      <c r="E60" s="4">
        <f>C60+D60</f>
        <v>8594858</v>
      </c>
      <c r="F60" s="38">
        <v>0</v>
      </c>
      <c r="G60" s="38">
        <v>0</v>
      </c>
      <c r="H60" s="4">
        <f>F60+G60</f>
        <v>0</v>
      </c>
      <c r="I60" s="4">
        <f>C60+F60</f>
        <v>7614866</v>
      </c>
      <c r="J60" s="4">
        <f>D60+G60</f>
        <v>979992</v>
      </c>
      <c r="K60" s="4">
        <f>E60+H60</f>
        <v>8594858</v>
      </c>
      <c r="L60" s="7"/>
    </row>
  </sheetData>
  <mergeCells count="13">
    <mergeCell ref="A60:B60"/>
    <mergeCell ref="A11:B11"/>
    <mergeCell ref="A12:B12"/>
    <mergeCell ref="A6:L6"/>
    <mergeCell ref="A8:A9"/>
    <mergeCell ref="B8:B9"/>
    <mergeCell ref="C8:E8"/>
    <mergeCell ref="F8:H8"/>
    <mergeCell ref="I8:K8"/>
    <mergeCell ref="I1:L1"/>
    <mergeCell ref="I2:L2"/>
    <mergeCell ref="I3:L3"/>
    <mergeCell ref="I4:L4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2004-12-16T14:58:34Z</cp:lastPrinted>
  <dcterms:created xsi:type="dcterms:W3CDTF">2003-12-23T08:05:46Z</dcterms:created>
  <dcterms:modified xsi:type="dcterms:W3CDTF">2004-12-24T10:30:20Z</dcterms:modified>
  <cp:category/>
  <cp:version/>
  <cp:contentType/>
  <cp:contentStatus/>
</cp:coreProperties>
</file>