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<sst xmlns="http://schemas.openxmlformats.org/spreadsheetml/2006/main" count="218" uniqueCount="110">
  <si>
    <t>śr. wł.</t>
  </si>
  <si>
    <t>dotacje</t>
  </si>
  <si>
    <t>RAZEM</t>
  </si>
  <si>
    <t>Plan po zmianach</t>
  </si>
  <si>
    <t>Zmiana ( + ) : ( - )</t>
  </si>
  <si>
    <t>Plan przed zmianą</t>
  </si>
  <si>
    <t>TREŚĆ</t>
  </si>
  <si>
    <t>B = R A Z E M   wydatki na zadania inwestycjne dotyczace powiatu</t>
  </si>
  <si>
    <t>ZMIANY  W  PLANIE  NAKŁADÓW  NA  INWESTYCJE</t>
  </si>
  <si>
    <t>urząd miasta</t>
  </si>
  <si>
    <t>ośrodki pomocy społecznej</t>
  </si>
  <si>
    <t>oświetlenie ulic</t>
  </si>
  <si>
    <t>§ 6050</t>
  </si>
  <si>
    <t>gospodarka gruntami i nieruchomośc.</t>
  </si>
  <si>
    <t>gospodarka ściekowa i ochrona wód</t>
  </si>
  <si>
    <t xml:space="preserve">drogi publiczne </t>
  </si>
  <si>
    <t>szkoły zawodowe</t>
  </si>
  <si>
    <t>drogi publiczne gminy</t>
  </si>
  <si>
    <t>gimnazja</t>
  </si>
  <si>
    <t>pozostała działalność w gosp.miesz.</t>
  </si>
  <si>
    <t>lokalny transport zbiorowy</t>
  </si>
  <si>
    <t>straż miejska</t>
  </si>
  <si>
    <t>gospodarka gruntami i nieruchomościami</t>
  </si>
  <si>
    <t>pozostała działalność w gospodarce mieszkaniowej</t>
  </si>
  <si>
    <t>pozostała działalność w działalności usługowej</t>
  </si>
  <si>
    <t>szkoły podstawowe</t>
  </si>
  <si>
    <t>przedszkola</t>
  </si>
  <si>
    <t>świadczenia rodzinne</t>
  </si>
  <si>
    <t>schroniska dla zwierząt</t>
  </si>
  <si>
    <t>pozostała działalność w gospodarce komunalnej</t>
  </si>
  <si>
    <t>pozostała zadania w zakresie kultury</t>
  </si>
  <si>
    <t>instytucje kultury fizycznej</t>
  </si>
  <si>
    <t>pozostała działalność w kulturze fizycznej</t>
  </si>
  <si>
    <t>komendy powiatowe policji</t>
  </si>
  <si>
    <t>obrona cywilna</t>
  </si>
  <si>
    <t xml:space="preserve">centra kształcenia </t>
  </si>
  <si>
    <t>placówki opiekuńczo-wychowawcze</t>
  </si>
  <si>
    <t>poradnia</t>
  </si>
  <si>
    <t>biblioteka</t>
  </si>
  <si>
    <t>muzeum</t>
  </si>
  <si>
    <t>domy pomocy społecznej</t>
  </si>
  <si>
    <t>licea ogólnokształcące</t>
  </si>
  <si>
    <t>700-70005</t>
  </si>
  <si>
    <t>WYDZIAŁ  INFRASTRUKTURY  MIASTA</t>
  </si>
  <si>
    <t>Klasyfik. budżet.</t>
  </si>
  <si>
    <t xml:space="preserve">A =  R A Z E M   wydatki na zadania inwestycjne dotyczące gminy </t>
  </si>
  <si>
    <t>INWESTYCJE  OGÓŁEM = A + B                                                                                             wydatki na zdania inwestycjne dotyczące                                                                                            zadań gminy i powiatu</t>
  </si>
  <si>
    <t>801-80101</t>
  </si>
  <si>
    <t>Oświata i wychowanie - szkoły podstawowe</t>
  </si>
  <si>
    <t>Roboty modernizacyjne w szkołach podstawowych</t>
  </si>
  <si>
    <t>801-80120</t>
  </si>
  <si>
    <t>Oświata i wychowanie - licea</t>
  </si>
  <si>
    <t>Roboty modernizacyjne w liceach</t>
  </si>
  <si>
    <t>801-80130</t>
  </si>
  <si>
    <t>Oświata i wychowanie - szkoły zawodowe</t>
  </si>
  <si>
    <t>900-90013</t>
  </si>
  <si>
    <t>Gospodarka komunalna i ochrona środowiska                         - schroniska</t>
  </si>
  <si>
    <t>Urządzanie przytuliska dla bezdomnych zwierząt</t>
  </si>
  <si>
    <t>900-90095</t>
  </si>
  <si>
    <t>Gospodarka komunalna i ochrona środowiska                         - pozostała działalność</t>
  </si>
  <si>
    <t>Kanalizacja sanitarna w ul. Gęsiej, Gościnnej</t>
  </si>
  <si>
    <t>wraz z przepompownią na ul. Gościnnej</t>
  </si>
  <si>
    <t>Punkt zlewny ścieków komunalnych w zachodniej</t>
  </si>
  <si>
    <t>części miasta</t>
  </si>
  <si>
    <t>Kanalizacja sanitarna w ul. Jerozolimskiej, Małej,</t>
  </si>
  <si>
    <t>Krzywej</t>
  </si>
  <si>
    <t>600-60015</t>
  </si>
  <si>
    <t>Transport i łączność                                                    - drogi publiczne powiatowe</t>
  </si>
  <si>
    <t>Modernizacja Al. 3 - go Maja</t>
  </si>
  <si>
    <t>Gospodarka mieszkaniowa gospodarka gruntami i nieruchomościami</t>
  </si>
  <si>
    <t xml:space="preserve">Pozyskiwanie gruntów i nieruchomości do zasobów gminy </t>
  </si>
  <si>
    <t>Miejski Zarząd Dróg i Komunikacji</t>
  </si>
  <si>
    <t>600-60016</t>
  </si>
  <si>
    <t>Transport i łączność - drogi publiczne gminne</t>
  </si>
  <si>
    <t>Bodowa chodnika w ul. Jeziornej</t>
  </si>
  <si>
    <t xml:space="preserve">Transport i łączność - drogi publiczne </t>
  </si>
  <si>
    <t>Budowa witaczek</t>
  </si>
  <si>
    <t>Przebudowa ulicy Wolborskiej</t>
  </si>
  <si>
    <t>Pion Sekretarza</t>
  </si>
  <si>
    <t>750-75023</t>
  </si>
  <si>
    <t>Administracja publiczna - Urząd Miasta</t>
  </si>
  <si>
    <t>Modernizacja Urzędu Miasta</t>
  </si>
  <si>
    <t xml:space="preserve">wraz z kanalizacją deszczową etap I kanalizacja </t>
  </si>
  <si>
    <t>deszczowa</t>
  </si>
  <si>
    <t xml:space="preserve">Budowa nawierzchni w ul. Karłowicza i Moniuszki </t>
  </si>
  <si>
    <t xml:space="preserve">umorzenie </t>
  </si>
  <si>
    <t>pożyczki nr</t>
  </si>
  <si>
    <t>20/OW/P/03</t>
  </si>
  <si>
    <t>k</t>
  </si>
  <si>
    <t>p</t>
  </si>
  <si>
    <t>ś</t>
  </si>
  <si>
    <t>u</t>
  </si>
  <si>
    <t>dokumentacja</t>
  </si>
  <si>
    <t xml:space="preserve">Przebudowa ul. Jeziornej wraz z budową chodnika - </t>
  </si>
  <si>
    <t>Rady Miasta w Piotrkowie Tryb.</t>
  </si>
  <si>
    <t xml:space="preserve">Przebudowa chodnika Plac Kościuszki -                                  </t>
  </si>
  <si>
    <t xml:space="preserve"> Al. 3 - go Maja</t>
  </si>
  <si>
    <t>Załącznik nr 3</t>
  </si>
  <si>
    <t>GFOŚ i GW - rozdział 90011</t>
  </si>
  <si>
    <t>RAZEM nakłady</t>
  </si>
  <si>
    <t>ponadgimnazjalnych</t>
  </si>
  <si>
    <t xml:space="preserve">Roboty modernizacyjne w szkołach </t>
  </si>
  <si>
    <t>ZSPg Nr przy ul. Broniewskiego 16 - modernizacja</t>
  </si>
  <si>
    <t>budynku i sali gimnastycznej w ramach programu</t>
  </si>
  <si>
    <t>termomodernizacja budynków</t>
  </si>
  <si>
    <t>Kanalizacja sanitarna w ul. Dworskiej</t>
  </si>
  <si>
    <t>Przebudowa ul. Witosa</t>
  </si>
  <si>
    <t>Parking przy ul. Narutowicza</t>
  </si>
  <si>
    <t>do Uchwały  Nr XXV/377/04</t>
  </si>
  <si>
    <t>z dnia  6 października 2004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</si>
</sst>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2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 wrapText="1"/>
    </xf>
    <xf numFmtId="3" fontId="0" fillId="0" borderId="3" xfId="0" applyNumberFormat="1" applyBorder="1" applyAlignment="1">
      <alignment vertical="center"/>
    </xf>
    <xf numFmtId="3" fontId="0" fillId="0" borderId="3" xfId="0" applyNumberFormat="1" applyFont="1" applyBorder="1" applyAlignment="1">
      <alignment vertical="center" wrapText="1"/>
    </xf>
    <xf numFmtId="3" fontId="0" fillId="0" borderId="4" xfId="0" applyNumberFormat="1" applyBorder="1" applyAlignment="1">
      <alignment/>
    </xf>
    <xf numFmtId="3" fontId="0" fillId="0" borderId="4" xfId="0" applyNumberFormat="1" applyFont="1" applyBorder="1" applyAlignment="1">
      <alignment vertical="center" wrapText="1"/>
    </xf>
    <xf numFmtId="3" fontId="0" fillId="0" borderId="3" xfId="0" applyNumberFormat="1" applyFont="1" applyBorder="1" applyAlignment="1">
      <alignment vertical="center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0" xfId="0" applyFont="1" applyAlignment="1">
      <alignment/>
    </xf>
    <xf numFmtId="3" fontId="0" fillId="0" borderId="4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/>
    </xf>
    <xf numFmtId="3" fontId="4" fillId="0" borderId="4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4" xfId="0" applyNumberFormat="1" applyFont="1" applyBorder="1" applyAlignment="1">
      <alignment horizontal="right" wrapText="1"/>
    </xf>
    <xf numFmtId="3" fontId="3" fillId="0" borderId="4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right" wrapText="1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 wrapText="1"/>
    </xf>
    <xf numFmtId="0" fontId="3" fillId="0" borderId="5" xfId="0" applyFont="1" applyBorder="1" applyAlignment="1">
      <alignment horizontal="right"/>
    </xf>
    <xf numFmtId="0" fontId="0" fillId="0" borderId="2" xfId="0" applyFont="1" applyBorder="1" applyAlignment="1">
      <alignment horizontal="left" wrapText="1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3" xfId="0" applyNumberFormat="1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vertical="center"/>
    </xf>
    <xf numFmtId="0" fontId="0" fillId="0" borderId="5" xfId="0" applyBorder="1" applyAlignment="1">
      <alignment/>
    </xf>
    <xf numFmtId="3" fontId="3" fillId="0" borderId="2" xfId="0" applyNumberFormat="1" applyFont="1" applyBorder="1" applyAlignment="1">
      <alignment horizontal="right" vertical="top" wrapText="1"/>
    </xf>
    <xf numFmtId="3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wrapText="1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wrapText="1"/>
    </xf>
    <xf numFmtId="0" fontId="0" fillId="0" borderId="6" xfId="0" applyBorder="1" applyAlignment="1">
      <alignment vertical="center"/>
    </xf>
    <xf numFmtId="3" fontId="0" fillId="0" borderId="2" xfId="0" applyNumberFormat="1" applyBorder="1" applyAlignment="1">
      <alignment horizontal="right"/>
    </xf>
    <xf numFmtId="3" fontId="3" fillId="0" borderId="4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7" xfId="0" applyBorder="1" applyAlignment="1">
      <alignment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/>
    </xf>
    <xf numFmtId="3" fontId="3" fillId="0" borderId="2" xfId="0" applyNumberFormat="1" applyFont="1" applyBorder="1" applyAlignment="1">
      <alignment vertical="top"/>
    </xf>
    <xf numFmtId="3" fontId="3" fillId="0" borderId="4" xfId="0" applyNumberFormat="1" applyFont="1" applyBorder="1" applyAlignment="1">
      <alignment horizontal="left"/>
    </xf>
    <xf numFmtId="3" fontId="3" fillId="0" borderId="2" xfId="0" applyNumberFormat="1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left"/>
    </xf>
    <xf numFmtId="3" fontId="0" fillId="0" borderId="4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0" fontId="0" fillId="0" borderId="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4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left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vertical="center" wrapText="1"/>
    </xf>
    <xf numFmtId="3" fontId="0" fillId="0" borderId="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ill="1" applyBorder="1" applyAlignment="1">
      <alignment wrapText="1"/>
    </xf>
    <xf numFmtId="3" fontId="0" fillId="0" borderId="3" xfId="0" applyNumberFormat="1" applyFill="1" applyBorder="1" applyAlignment="1">
      <alignment/>
    </xf>
    <xf numFmtId="3" fontId="0" fillId="0" borderId="3" xfId="0" applyNumberFormat="1" applyFont="1" applyFill="1" applyBorder="1" applyAlignment="1">
      <alignment wrapText="1"/>
    </xf>
    <xf numFmtId="0" fontId="0" fillId="0" borderId="3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3" fontId="0" fillId="0" borderId="3" xfId="0" applyNumberFormat="1" applyFill="1" applyBorder="1" applyAlignment="1">
      <alignment vertical="center"/>
    </xf>
    <xf numFmtId="3" fontId="0" fillId="0" borderId="3" xfId="0" applyNumberFormat="1" applyFont="1" applyFill="1" applyBorder="1" applyAlignment="1">
      <alignment vertical="center" wrapText="1"/>
    </xf>
    <xf numFmtId="0" fontId="0" fillId="0" borderId="3" xfId="0" applyFill="1" applyBorder="1" applyAlignment="1">
      <alignment/>
    </xf>
    <xf numFmtId="3" fontId="0" fillId="0" borderId="4" xfId="0" applyNumberFormat="1" applyFont="1" applyFill="1" applyBorder="1" applyAlignment="1">
      <alignment/>
    </xf>
    <xf numFmtId="0" fontId="0" fillId="0" borderId="4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vertical="center" wrapText="1"/>
    </xf>
    <xf numFmtId="0" fontId="0" fillId="0" borderId="4" xfId="0" applyFont="1" applyFill="1" applyBorder="1" applyAlignment="1">
      <alignment/>
    </xf>
    <xf numFmtId="3" fontId="0" fillId="0" borderId="3" xfId="0" applyNumberFormat="1" applyFill="1" applyBorder="1" applyAlignment="1">
      <alignment/>
    </xf>
    <xf numFmtId="0" fontId="0" fillId="0" borderId="2" xfId="0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horizontal="right" wrapText="1"/>
    </xf>
    <xf numFmtId="0" fontId="0" fillId="0" borderId="5" xfId="0" applyFill="1" applyBorder="1" applyAlignment="1">
      <alignment/>
    </xf>
    <xf numFmtId="3" fontId="0" fillId="0" borderId="2" xfId="0" applyNumberFormat="1" applyFill="1" applyBorder="1" applyAlignment="1">
      <alignment/>
    </xf>
    <xf numFmtId="3" fontId="3" fillId="0" borderId="2" xfId="0" applyNumberFormat="1" applyFont="1" applyFill="1" applyBorder="1" applyAlignment="1">
      <alignment horizontal="right" vertical="top"/>
    </xf>
    <xf numFmtId="3" fontId="3" fillId="0" borderId="2" xfId="0" applyNumberFormat="1" applyFont="1" applyFill="1" applyBorder="1" applyAlignment="1">
      <alignment vertical="top"/>
    </xf>
    <xf numFmtId="3" fontId="3" fillId="0" borderId="2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5"/>
  <sheetViews>
    <sheetView tabSelected="1" workbookViewId="0" topLeftCell="A1">
      <selection activeCell="J168" sqref="J168:K171"/>
    </sheetView>
  </sheetViews>
  <sheetFormatPr defaultColWidth="9.00390625" defaultRowHeight="12.75"/>
  <cols>
    <col min="1" max="1" width="9.375" style="126" customWidth="1"/>
    <col min="2" max="2" width="43.00390625" style="0" customWidth="1"/>
    <col min="3" max="3" width="10.125" style="0" customWidth="1"/>
    <col min="4" max="4" width="9.375" style="0" customWidth="1"/>
    <col min="5" max="5" width="10.00390625" style="0" customWidth="1"/>
    <col min="6" max="6" width="9.00390625" style="0" customWidth="1"/>
    <col min="7" max="7" width="7.75390625" style="0" customWidth="1"/>
    <col min="8" max="8" width="9.75390625" style="0" customWidth="1"/>
    <col min="9" max="9" width="9.875" style="0" customWidth="1"/>
    <col min="10" max="10" width="8.875" style="0" customWidth="1"/>
    <col min="11" max="11" width="10.125" style="94" customWidth="1"/>
  </cols>
  <sheetData>
    <row r="1" spans="1:11" ht="12.75">
      <c r="A1" s="149"/>
      <c r="B1" s="28"/>
      <c r="C1" s="28"/>
      <c r="D1" s="28"/>
      <c r="E1" s="28"/>
      <c r="F1" s="28"/>
      <c r="G1" s="28"/>
      <c r="H1" s="28"/>
      <c r="I1" s="170" t="s">
        <v>97</v>
      </c>
      <c r="J1" s="170"/>
      <c r="K1" s="170"/>
    </row>
    <row r="2" spans="1:11" ht="12.75">
      <c r="A2" s="149"/>
      <c r="B2" s="28"/>
      <c r="C2" s="28"/>
      <c r="D2" s="28"/>
      <c r="E2" s="28"/>
      <c r="F2" s="28"/>
      <c r="G2" s="28"/>
      <c r="H2" s="28"/>
      <c r="I2" s="170" t="s">
        <v>108</v>
      </c>
      <c r="J2" s="170"/>
      <c r="K2" s="170"/>
    </row>
    <row r="3" spans="1:11" ht="12.75">
      <c r="A3" s="149"/>
      <c r="B3" s="28"/>
      <c r="C3" s="28"/>
      <c r="D3" s="28"/>
      <c r="E3" s="28"/>
      <c r="F3" s="28"/>
      <c r="G3" s="28"/>
      <c r="H3" s="28"/>
      <c r="I3" s="170" t="s">
        <v>94</v>
      </c>
      <c r="J3" s="170"/>
      <c r="K3" s="170"/>
    </row>
    <row r="4" spans="1:11" ht="12.75">
      <c r="A4" s="149"/>
      <c r="B4" s="28"/>
      <c r="C4" s="28"/>
      <c r="D4" s="28"/>
      <c r="E4" s="28"/>
      <c r="F4" s="28"/>
      <c r="G4" s="28"/>
      <c r="H4" s="28"/>
      <c r="I4" s="170" t="s">
        <v>109</v>
      </c>
      <c r="J4" s="170"/>
      <c r="K4" s="170"/>
    </row>
    <row r="5" spans="1:11" ht="12.75">
      <c r="A5" s="149"/>
      <c r="B5" s="28"/>
      <c r="C5" s="28"/>
      <c r="D5" s="28"/>
      <c r="E5" s="28"/>
      <c r="F5" s="28"/>
      <c r="G5" s="28"/>
      <c r="H5" s="28"/>
      <c r="I5" s="110"/>
      <c r="J5" s="110"/>
      <c r="K5" s="110"/>
    </row>
    <row r="6" spans="1:11" ht="31.5" customHeight="1">
      <c r="A6" s="172" t="s">
        <v>8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</row>
    <row r="7" spans="1:11" ht="19.5" customHeight="1">
      <c r="A7" s="166" t="s">
        <v>44</v>
      </c>
      <c r="B7" s="166" t="s">
        <v>6</v>
      </c>
      <c r="C7" s="167" t="s">
        <v>5</v>
      </c>
      <c r="D7" s="167"/>
      <c r="E7" s="167"/>
      <c r="F7" s="167" t="s">
        <v>4</v>
      </c>
      <c r="G7" s="167"/>
      <c r="H7" s="167"/>
      <c r="I7" s="167" t="s">
        <v>3</v>
      </c>
      <c r="J7" s="167"/>
      <c r="K7" s="167"/>
    </row>
    <row r="8" spans="1:11" ht="13.5" customHeight="1">
      <c r="A8" s="166"/>
      <c r="B8" s="166"/>
      <c r="C8" s="2" t="s">
        <v>0</v>
      </c>
      <c r="D8" s="2" t="s">
        <v>1</v>
      </c>
      <c r="E8" s="2" t="s">
        <v>2</v>
      </c>
      <c r="F8" s="2" t="s">
        <v>0</v>
      </c>
      <c r="G8" s="2" t="s">
        <v>1</v>
      </c>
      <c r="H8" s="2" t="s">
        <v>2</v>
      </c>
      <c r="I8" s="2" t="s">
        <v>0</v>
      </c>
      <c r="J8" s="2" t="s">
        <v>1</v>
      </c>
      <c r="K8" s="2" t="s">
        <v>2</v>
      </c>
    </row>
    <row r="9" spans="1:11" ht="13.5" customHeight="1">
      <c r="A9" s="1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</row>
    <row r="10" spans="1:11" ht="39" customHeight="1">
      <c r="A10" s="168" t="s">
        <v>46</v>
      </c>
      <c r="B10" s="169"/>
      <c r="C10" s="3">
        <f>C11+C87</f>
        <v>23734769</v>
      </c>
      <c r="D10" s="3">
        <f>D11+D87</f>
        <v>2021809</v>
      </c>
      <c r="E10" s="3">
        <f>C10+D10</f>
        <v>25756578</v>
      </c>
      <c r="F10" s="3">
        <f>F11+F87</f>
        <v>-784100</v>
      </c>
      <c r="G10" s="3">
        <f>G11+G87</f>
        <v>0</v>
      </c>
      <c r="H10" s="3">
        <f aca="true" t="shared" si="0" ref="H10:H47">F10+G10</f>
        <v>-784100</v>
      </c>
      <c r="I10" s="3">
        <f aca="true" t="shared" si="1" ref="I10:I32">C10+F10</f>
        <v>22950669</v>
      </c>
      <c r="J10" s="3">
        <f aca="true" t="shared" si="2" ref="J10:J47">D10+G10</f>
        <v>2021809</v>
      </c>
      <c r="K10" s="3">
        <f>K11+K87</f>
        <v>24972478</v>
      </c>
    </row>
    <row r="11" spans="1:11" ht="26.25" customHeight="1">
      <c r="A11" s="173" t="s">
        <v>45</v>
      </c>
      <c r="B11" s="173"/>
      <c r="C11" s="3">
        <v>14912273</v>
      </c>
      <c r="D11" s="3">
        <v>1586077</v>
      </c>
      <c r="E11" s="3">
        <f>SUM(C11:D11)</f>
        <v>16498350</v>
      </c>
      <c r="F11" s="3">
        <f>SUM(F12:F31)</f>
        <v>-559100</v>
      </c>
      <c r="G11" s="3">
        <f>SUM(G12:G31)</f>
        <v>0</v>
      </c>
      <c r="H11" s="3">
        <f t="shared" si="0"/>
        <v>-559100</v>
      </c>
      <c r="I11" s="3">
        <f t="shared" si="1"/>
        <v>14353173</v>
      </c>
      <c r="J11" s="3">
        <f t="shared" si="2"/>
        <v>1586077</v>
      </c>
      <c r="K11" s="3">
        <f aca="true" t="shared" si="3" ref="K11:K47">E11+H11</f>
        <v>15939250</v>
      </c>
    </row>
    <row r="12" spans="1:11" ht="15.75" customHeight="1">
      <c r="A12" s="127">
        <v>60004</v>
      </c>
      <c r="B12" s="26" t="s">
        <v>20</v>
      </c>
      <c r="C12" s="6">
        <v>50000</v>
      </c>
      <c r="D12" s="6">
        <v>0</v>
      </c>
      <c r="E12" s="7">
        <f aca="true" t="shared" si="4" ref="E12:E47">C12+D12</f>
        <v>50000</v>
      </c>
      <c r="F12" s="6">
        <v>0</v>
      </c>
      <c r="G12" s="6">
        <v>0</v>
      </c>
      <c r="H12" s="7">
        <f t="shared" si="0"/>
        <v>0</v>
      </c>
      <c r="I12" s="7">
        <f t="shared" si="1"/>
        <v>50000</v>
      </c>
      <c r="J12" s="7">
        <f t="shared" si="2"/>
        <v>0</v>
      </c>
      <c r="K12" s="7">
        <f t="shared" si="3"/>
        <v>50000</v>
      </c>
    </row>
    <row r="13" spans="1:11" ht="15.75" customHeight="1">
      <c r="A13" s="127">
        <v>60016</v>
      </c>
      <c r="B13" s="26" t="s">
        <v>17</v>
      </c>
      <c r="C13" s="6">
        <v>4718480</v>
      </c>
      <c r="D13" s="6">
        <v>1311353</v>
      </c>
      <c r="E13" s="7">
        <f t="shared" si="4"/>
        <v>6029833</v>
      </c>
      <c r="F13" s="6">
        <f>F77</f>
        <v>-119100</v>
      </c>
      <c r="G13" s="6">
        <f>G77</f>
        <v>0</v>
      </c>
      <c r="H13" s="7">
        <f t="shared" si="0"/>
        <v>-119100</v>
      </c>
      <c r="I13" s="7">
        <f t="shared" si="1"/>
        <v>4599380</v>
      </c>
      <c r="J13" s="7">
        <f t="shared" si="2"/>
        <v>1311353</v>
      </c>
      <c r="K13" s="7">
        <f t="shared" si="3"/>
        <v>5910733</v>
      </c>
    </row>
    <row r="14" spans="1:11" ht="15.75" customHeight="1">
      <c r="A14" s="127">
        <v>70005</v>
      </c>
      <c r="B14" s="26" t="s">
        <v>22</v>
      </c>
      <c r="C14" s="6">
        <v>400000</v>
      </c>
      <c r="D14" s="6">
        <v>0</v>
      </c>
      <c r="E14" s="7">
        <f t="shared" si="4"/>
        <v>400000</v>
      </c>
      <c r="F14" s="6">
        <f>F43</f>
        <v>100000</v>
      </c>
      <c r="G14" s="6">
        <v>0</v>
      </c>
      <c r="H14" s="7">
        <f t="shared" si="0"/>
        <v>100000</v>
      </c>
      <c r="I14" s="7">
        <f t="shared" si="1"/>
        <v>500000</v>
      </c>
      <c r="J14" s="7">
        <f t="shared" si="2"/>
        <v>0</v>
      </c>
      <c r="K14" s="7">
        <f t="shared" si="3"/>
        <v>500000</v>
      </c>
    </row>
    <row r="15" spans="1:11" ht="15.75" customHeight="1">
      <c r="A15" s="127">
        <v>70095</v>
      </c>
      <c r="B15" s="26" t="s">
        <v>23</v>
      </c>
      <c r="C15" s="6">
        <v>4440439</v>
      </c>
      <c r="D15" s="6">
        <v>0</v>
      </c>
      <c r="E15" s="7">
        <f t="shared" si="4"/>
        <v>4440439</v>
      </c>
      <c r="F15" s="6">
        <v>0</v>
      </c>
      <c r="G15" s="6">
        <v>0</v>
      </c>
      <c r="H15" s="7">
        <f t="shared" si="0"/>
        <v>0</v>
      </c>
      <c r="I15" s="7">
        <f t="shared" si="1"/>
        <v>4440439</v>
      </c>
      <c r="J15" s="7">
        <f t="shared" si="2"/>
        <v>0</v>
      </c>
      <c r="K15" s="7">
        <f t="shared" si="3"/>
        <v>4440439</v>
      </c>
    </row>
    <row r="16" spans="1:11" ht="15.75" customHeight="1">
      <c r="A16" s="127">
        <v>71095</v>
      </c>
      <c r="B16" s="26" t="s">
        <v>24</v>
      </c>
      <c r="C16" s="6">
        <v>120000</v>
      </c>
      <c r="D16" s="6">
        <v>0</v>
      </c>
      <c r="E16" s="7">
        <f t="shared" si="4"/>
        <v>120000</v>
      </c>
      <c r="F16" s="6">
        <v>0</v>
      </c>
      <c r="G16" s="6">
        <f>-G4</f>
        <v>0</v>
      </c>
      <c r="H16" s="7">
        <f t="shared" si="0"/>
        <v>0</v>
      </c>
      <c r="I16" s="7">
        <f t="shared" si="1"/>
        <v>120000</v>
      </c>
      <c r="J16" s="7">
        <f t="shared" si="2"/>
        <v>0</v>
      </c>
      <c r="K16" s="7">
        <f t="shared" si="3"/>
        <v>120000</v>
      </c>
    </row>
    <row r="17" spans="1:11" ht="15.75" customHeight="1">
      <c r="A17" s="127">
        <v>75023</v>
      </c>
      <c r="B17" s="26" t="s">
        <v>9</v>
      </c>
      <c r="C17" s="6">
        <v>1468000</v>
      </c>
      <c r="D17" s="6">
        <v>0</v>
      </c>
      <c r="E17" s="7">
        <f t="shared" si="4"/>
        <v>1468000</v>
      </c>
      <c r="F17" s="6">
        <f>F73</f>
        <v>-220000</v>
      </c>
      <c r="G17" s="6">
        <v>0</v>
      </c>
      <c r="H17" s="7">
        <f t="shared" si="0"/>
        <v>-220000</v>
      </c>
      <c r="I17" s="7">
        <f t="shared" si="1"/>
        <v>1248000</v>
      </c>
      <c r="J17" s="7">
        <f t="shared" si="2"/>
        <v>0</v>
      </c>
      <c r="K17" s="7">
        <f t="shared" si="3"/>
        <v>1248000</v>
      </c>
    </row>
    <row r="18" spans="1:11" ht="15.75" customHeight="1">
      <c r="A18" s="127">
        <v>75416</v>
      </c>
      <c r="B18" s="26" t="s">
        <v>21</v>
      </c>
      <c r="C18" s="6">
        <v>219600</v>
      </c>
      <c r="D18" s="6">
        <v>0</v>
      </c>
      <c r="E18" s="7">
        <f t="shared" si="4"/>
        <v>219600</v>
      </c>
      <c r="F18" s="6">
        <v>0</v>
      </c>
      <c r="G18" s="6">
        <v>0</v>
      </c>
      <c r="H18" s="7">
        <f t="shared" si="0"/>
        <v>0</v>
      </c>
      <c r="I18" s="7">
        <f t="shared" si="1"/>
        <v>219600</v>
      </c>
      <c r="J18" s="7">
        <f t="shared" si="2"/>
        <v>0</v>
      </c>
      <c r="K18" s="7">
        <f t="shared" si="3"/>
        <v>219600</v>
      </c>
    </row>
    <row r="19" spans="1:11" ht="15.75" customHeight="1">
      <c r="A19" s="127">
        <v>80101</v>
      </c>
      <c r="B19" s="26" t="s">
        <v>25</v>
      </c>
      <c r="C19" s="6">
        <v>296473</v>
      </c>
      <c r="D19" s="6">
        <v>0</v>
      </c>
      <c r="E19" s="7">
        <f t="shared" si="4"/>
        <v>296473</v>
      </c>
      <c r="F19" s="6">
        <f>F47</f>
        <v>-60000</v>
      </c>
      <c r="G19" s="6">
        <f>G47</f>
        <v>0</v>
      </c>
      <c r="H19" s="7">
        <f t="shared" si="0"/>
        <v>-60000</v>
      </c>
      <c r="I19" s="7">
        <f t="shared" si="1"/>
        <v>236473</v>
      </c>
      <c r="J19" s="7">
        <f t="shared" si="2"/>
        <v>0</v>
      </c>
      <c r="K19" s="7">
        <f t="shared" si="3"/>
        <v>236473</v>
      </c>
    </row>
    <row r="20" spans="1:11" ht="15.75" customHeight="1">
      <c r="A20" s="127">
        <v>80104</v>
      </c>
      <c r="B20" s="26" t="s">
        <v>26</v>
      </c>
      <c r="C20" s="6">
        <v>60000</v>
      </c>
      <c r="D20" s="6">
        <v>40000</v>
      </c>
      <c r="E20" s="7">
        <f t="shared" si="4"/>
        <v>100000</v>
      </c>
      <c r="F20" s="6">
        <v>0</v>
      </c>
      <c r="G20" s="6">
        <v>0</v>
      </c>
      <c r="H20" s="7">
        <f t="shared" si="0"/>
        <v>0</v>
      </c>
      <c r="I20" s="7">
        <f t="shared" si="1"/>
        <v>60000</v>
      </c>
      <c r="J20" s="7">
        <f t="shared" si="2"/>
        <v>40000</v>
      </c>
      <c r="K20" s="7">
        <f t="shared" si="3"/>
        <v>100000</v>
      </c>
    </row>
    <row r="21" spans="1:11" ht="15.75" customHeight="1">
      <c r="A21" s="127">
        <v>80110</v>
      </c>
      <c r="B21" s="26" t="s">
        <v>18</v>
      </c>
      <c r="C21" s="6">
        <v>162100</v>
      </c>
      <c r="D21" s="6">
        <v>0</v>
      </c>
      <c r="E21" s="7">
        <f t="shared" si="4"/>
        <v>162100</v>
      </c>
      <c r="F21" s="6">
        <v>0</v>
      </c>
      <c r="G21" s="6">
        <v>0</v>
      </c>
      <c r="H21" s="7">
        <f>F21+G21</f>
        <v>0</v>
      </c>
      <c r="I21" s="7">
        <f aca="true" t="shared" si="5" ref="I21:K22">C21+F21</f>
        <v>162100</v>
      </c>
      <c r="J21" s="7">
        <f t="shared" si="5"/>
        <v>0</v>
      </c>
      <c r="K21" s="7">
        <f t="shared" si="5"/>
        <v>162100</v>
      </c>
    </row>
    <row r="22" spans="1:11" ht="15.75" customHeight="1">
      <c r="A22" s="127">
        <v>85202</v>
      </c>
      <c r="B22" s="26" t="s">
        <v>40</v>
      </c>
      <c r="C22" s="6">
        <v>3400</v>
      </c>
      <c r="D22" s="6">
        <v>0</v>
      </c>
      <c r="E22" s="7">
        <f>C22+D22</f>
        <v>3400</v>
      </c>
      <c r="F22" s="6">
        <v>0</v>
      </c>
      <c r="G22" s="6">
        <v>0</v>
      </c>
      <c r="H22" s="7">
        <f>F22+G22</f>
        <v>0</v>
      </c>
      <c r="I22" s="7">
        <f t="shared" si="5"/>
        <v>3400</v>
      </c>
      <c r="J22" s="7">
        <f t="shared" si="5"/>
        <v>0</v>
      </c>
      <c r="K22" s="7">
        <f t="shared" si="5"/>
        <v>3400</v>
      </c>
    </row>
    <row r="23" spans="1:11" ht="15.75" customHeight="1">
      <c r="A23" s="127">
        <v>85212</v>
      </c>
      <c r="B23" s="26" t="s">
        <v>27</v>
      </c>
      <c r="C23" s="6">
        <v>0</v>
      </c>
      <c r="D23" s="6">
        <v>30224</v>
      </c>
      <c r="E23" s="7">
        <f t="shared" si="4"/>
        <v>30224</v>
      </c>
      <c r="F23" s="6">
        <v>0</v>
      </c>
      <c r="G23" s="6">
        <v>0</v>
      </c>
      <c r="H23" s="7">
        <f t="shared" si="0"/>
        <v>0</v>
      </c>
      <c r="I23" s="7">
        <f t="shared" si="1"/>
        <v>0</v>
      </c>
      <c r="J23" s="7">
        <f t="shared" si="2"/>
        <v>30224</v>
      </c>
      <c r="K23" s="7">
        <f t="shared" si="3"/>
        <v>30224</v>
      </c>
    </row>
    <row r="24" spans="1:11" ht="15.75" customHeight="1">
      <c r="A24" s="127">
        <v>85219</v>
      </c>
      <c r="B24" s="26" t="s">
        <v>10</v>
      </c>
      <c r="C24" s="6">
        <v>7000</v>
      </c>
      <c r="D24" s="6">
        <v>0</v>
      </c>
      <c r="E24" s="7">
        <f>C24+D24</f>
        <v>7000</v>
      </c>
      <c r="F24" s="6">
        <v>0</v>
      </c>
      <c r="G24" s="6">
        <v>0</v>
      </c>
      <c r="H24" s="7">
        <f>F24+G24</f>
        <v>0</v>
      </c>
      <c r="I24" s="7">
        <f>C24+F24</f>
        <v>7000</v>
      </c>
      <c r="J24" s="7">
        <f>D24+G24</f>
        <v>0</v>
      </c>
      <c r="K24" s="7">
        <f>E24+H24</f>
        <v>7000</v>
      </c>
    </row>
    <row r="25" spans="1:11" ht="15.75" customHeight="1">
      <c r="A25" s="127">
        <v>90001</v>
      </c>
      <c r="B25" s="26" t="s">
        <v>14</v>
      </c>
      <c r="C25" s="6">
        <v>100000</v>
      </c>
      <c r="D25" s="6">
        <v>0</v>
      </c>
      <c r="E25" s="7">
        <f t="shared" si="4"/>
        <v>100000</v>
      </c>
      <c r="F25" s="6">
        <v>0</v>
      </c>
      <c r="G25" s="6">
        <v>0</v>
      </c>
      <c r="H25" s="7">
        <f t="shared" si="0"/>
        <v>0</v>
      </c>
      <c r="I25" s="7">
        <f t="shared" si="1"/>
        <v>100000</v>
      </c>
      <c r="J25" s="7">
        <f t="shared" si="2"/>
        <v>0</v>
      </c>
      <c r="K25" s="7">
        <f t="shared" si="3"/>
        <v>100000</v>
      </c>
    </row>
    <row r="26" spans="1:11" ht="15.75" customHeight="1">
      <c r="A26" s="127">
        <v>90013</v>
      </c>
      <c r="B26" s="26" t="s">
        <v>28</v>
      </c>
      <c r="C26" s="6">
        <v>100000</v>
      </c>
      <c r="D26" s="6">
        <v>0</v>
      </c>
      <c r="E26" s="7">
        <f t="shared" si="4"/>
        <v>100000</v>
      </c>
      <c r="F26" s="6">
        <f>F51</f>
        <v>-90000</v>
      </c>
      <c r="G26" s="6">
        <f>G51</f>
        <v>0</v>
      </c>
      <c r="H26" s="7">
        <f t="shared" si="0"/>
        <v>-90000</v>
      </c>
      <c r="I26" s="7">
        <f t="shared" si="1"/>
        <v>10000</v>
      </c>
      <c r="J26" s="7">
        <f t="shared" si="2"/>
        <v>0</v>
      </c>
      <c r="K26" s="7">
        <f t="shared" si="3"/>
        <v>10000</v>
      </c>
    </row>
    <row r="27" spans="1:11" ht="15.75" customHeight="1">
      <c r="A27" s="127">
        <v>90015</v>
      </c>
      <c r="B27" s="26" t="s">
        <v>11</v>
      </c>
      <c r="C27" s="6">
        <v>50000</v>
      </c>
      <c r="D27" s="6">
        <v>0</v>
      </c>
      <c r="E27" s="7">
        <f t="shared" si="4"/>
        <v>50000</v>
      </c>
      <c r="F27" s="6">
        <v>0</v>
      </c>
      <c r="G27" s="6">
        <v>0</v>
      </c>
      <c r="H27" s="7">
        <f t="shared" si="0"/>
        <v>0</v>
      </c>
      <c r="I27" s="7">
        <f t="shared" si="1"/>
        <v>50000</v>
      </c>
      <c r="J27" s="7">
        <f t="shared" si="2"/>
        <v>0</v>
      </c>
      <c r="K27" s="7">
        <f t="shared" si="3"/>
        <v>50000</v>
      </c>
    </row>
    <row r="28" spans="1:11" ht="15.75" customHeight="1">
      <c r="A28" s="127">
        <v>90095</v>
      </c>
      <c r="B28" s="26" t="s">
        <v>29</v>
      </c>
      <c r="C28" s="6">
        <v>2611781</v>
      </c>
      <c r="D28" s="6">
        <v>204500</v>
      </c>
      <c r="E28" s="7">
        <f t="shared" si="4"/>
        <v>2816281</v>
      </c>
      <c r="F28" s="6">
        <f>F55</f>
        <v>-170000</v>
      </c>
      <c r="G28" s="6">
        <f>G55</f>
        <v>0</v>
      </c>
      <c r="H28" s="7">
        <f t="shared" si="0"/>
        <v>-170000</v>
      </c>
      <c r="I28" s="7">
        <f t="shared" si="1"/>
        <v>2441781</v>
      </c>
      <c r="J28" s="7">
        <f t="shared" si="2"/>
        <v>204500</v>
      </c>
      <c r="K28" s="7">
        <f t="shared" si="3"/>
        <v>2646281</v>
      </c>
    </row>
    <row r="29" spans="1:11" ht="15.75" customHeight="1">
      <c r="A29" s="127">
        <v>92105</v>
      </c>
      <c r="B29" s="26" t="s">
        <v>30</v>
      </c>
      <c r="C29" s="6">
        <v>25000</v>
      </c>
      <c r="D29" s="6">
        <v>0</v>
      </c>
      <c r="E29" s="7">
        <f t="shared" si="4"/>
        <v>25000</v>
      </c>
      <c r="F29" s="6">
        <v>0</v>
      </c>
      <c r="G29" s="6">
        <v>0</v>
      </c>
      <c r="H29" s="7">
        <f t="shared" si="0"/>
        <v>0</v>
      </c>
      <c r="I29" s="7">
        <f t="shared" si="1"/>
        <v>25000</v>
      </c>
      <c r="J29" s="7">
        <f t="shared" si="2"/>
        <v>0</v>
      </c>
      <c r="K29" s="7">
        <f t="shared" si="3"/>
        <v>25000</v>
      </c>
    </row>
    <row r="30" spans="1:14" ht="15.75" customHeight="1">
      <c r="A30" s="128">
        <v>92604</v>
      </c>
      <c r="B30" s="4" t="s">
        <v>31</v>
      </c>
      <c r="C30" s="5">
        <v>50000</v>
      </c>
      <c r="D30" s="5">
        <v>0</v>
      </c>
      <c r="E30" s="7">
        <f t="shared" si="4"/>
        <v>50000</v>
      </c>
      <c r="F30" s="6">
        <v>0</v>
      </c>
      <c r="G30" s="6">
        <v>0</v>
      </c>
      <c r="H30" s="7">
        <f t="shared" si="0"/>
        <v>0</v>
      </c>
      <c r="I30" s="7">
        <f t="shared" si="1"/>
        <v>50000</v>
      </c>
      <c r="J30" s="7">
        <f t="shared" si="2"/>
        <v>0</v>
      </c>
      <c r="K30" s="7">
        <f t="shared" si="3"/>
        <v>50000</v>
      </c>
      <c r="N30" s="1">
        <f>K36+K46+K50+K54+K58+K63+K69+K76+K83++K104+K112+K116</f>
        <v>3917373</v>
      </c>
    </row>
    <row r="31" spans="1:11" ht="15.75" customHeight="1">
      <c r="A31" s="128">
        <v>92695</v>
      </c>
      <c r="B31" s="4" t="s">
        <v>32</v>
      </c>
      <c r="C31" s="5">
        <v>30000</v>
      </c>
      <c r="D31" s="5">
        <v>0</v>
      </c>
      <c r="E31" s="7">
        <f t="shared" si="4"/>
        <v>30000</v>
      </c>
      <c r="F31" s="5">
        <v>0</v>
      </c>
      <c r="G31" s="5">
        <v>0</v>
      </c>
      <c r="H31" s="7">
        <f t="shared" si="0"/>
        <v>0</v>
      </c>
      <c r="I31" s="7">
        <f t="shared" si="1"/>
        <v>30000</v>
      </c>
      <c r="J31" s="7">
        <f t="shared" si="2"/>
        <v>0</v>
      </c>
      <c r="K31" s="7">
        <f t="shared" si="3"/>
        <v>30000</v>
      </c>
    </row>
    <row r="32" spans="1:13" ht="30.75" customHeight="1">
      <c r="A32" s="12"/>
      <c r="B32" s="12" t="s">
        <v>43</v>
      </c>
      <c r="C32" s="30">
        <v>12189473</v>
      </c>
      <c r="D32" s="30">
        <v>1555853</v>
      </c>
      <c r="E32" s="31">
        <f t="shared" si="4"/>
        <v>13745326</v>
      </c>
      <c r="F32" s="31">
        <f>F43+F47+F51+F55</f>
        <v>-220000</v>
      </c>
      <c r="G32" s="31">
        <f>G43+G47+G51+G55</f>
        <v>0</v>
      </c>
      <c r="H32" s="31">
        <f t="shared" si="0"/>
        <v>-220000</v>
      </c>
      <c r="I32" s="3">
        <f t="shared" si="1"/>
        <v>11969473</v>
      </c>
      <c r="J32" s="3">
        <f t="shared" si="2"/>
        <v>1555853</v>
      </c>
      <c r="K32" s="3">
        <f t="shared" si="3"/>
        <v>13525326</v>
      </c>
      <c r="M32" s="1">
        <f>F45+F49+F53+F57+F62+F68+F75+F103+F111+150000</f>
        <v>-195000</v>
      </c>
    </row>
    <row r="33" spans="1:11" s="29" customFormat="1" ht="13.5" customHeight="1">
      <c r="A33" s="161" t="s">
        <v>72</v>
      </c>
      <c r="B33" s="162" t="s">
        <v>73</v>
      </c>
      <c r="C33" s="164">
        <v>3913680</v>
      </c>
      <c r="D33" s="164">
        <v>1311353</v>
      </c>
      <c r="E33" s="156">
        <f>C33+D33</f>
        <v>5225033</v>
      </c>
      <c r="F33" s="164">
        <f>F35</f>
        <v>0</v>
      </c>
      <c r="G33" s="164">
        <f>G35</f>
        <v>0</v>
      </c>
      <c r="H33" s="156">
        <f>F33+G33</f>
        <v>0</v>
      </c>
      <c r="I33" s="156">
        <f>C33+F33</f>
        <v>3913680</v>
      </c>
      <c r="J33" s="156">
        <f>D33+G33</f>
        <v>1311353</v>
      </c>
      <c r="K33" s="156">
        <f>E33+H33</f>
        <v>5225033</v>
      </c>
    </row>
    <row r="34" spans="1:11" s="29" customFormat="1" ht="15.75" customHeight="1">
      <c r="A34" s="155"/>
      <c r="B34" s="163"/>
      <c r="C34" s="165"/>
      <c r="D34" s="165"/>
      <c r="E34" s="157"/>
      <c r="F34" s="165"/>
      <c r="G34" s="165"/>
      <c r="H34" s="157"/>
      <c r="I34" s="157"/>
      <c r="J34" s="157"/>
      <c r="K34" s="157"/>
    </row>
    <row r="35" spans="1:11" s="40" customFormat="1" ht="16.5" customHeight="1">
      <c r="A35" s="150" t="s">
        <v>12</v>
      </c>
      <c r="B35" s="39" t="s">
        <v>84</v>
      </c>
      <c r="C35" s="19">
        <v>300000</v>
      </c>
      <c r="D35" s="19">
        <v>0</v>
      </c>
      <c r="E35" s="19">
        <f>SUM(C35:D35)</f>
        <v>300000</v>
      </c>
      <c r="F35" s="19">
        <v>0</v>
      </c>
      <c r="G35" s="19">
        <v>0</v>
      </c>
      <c r="H35" s="16">
        <f>F35+G35</f>
        <v>0</v>
      </c>
      <c r="I35" s="16">
        <f>C35+F35</f>
        <v>300000</v>
      </c>
      <c r="J35" s="16">
        <f>D35+G35</f>
        <v>0</v>
      </c>
      <c r="K35" s="16">
        <f>SUM(K36:K39)</f>
        <v>300000</v>
      </c>
    </row>
    <row r="36" spans="1:11" s="41" customFormat="1" ht="13.5" customHeight="1">
      <c r="A36" s="151"/>
      <c r="B36" s="46" t="s">
        <v>82</v>
      </c>
      <c r="C36" s="42"/>
      <c r="D36" s="75" t="s">
        <v>88</v>
      </c>
      <c r="E36" s="44">
        <v>104000</v>
      </c>
      <c r="G36" s="43"/>
      <c r="H36" s="43"/>
      <c r="I36" s="18"/>
      <c r="J36" s="47" t="s">
        <v>88</v>
      </c>
      <c r="K36" s="24">
        <v>104000</v>
      </c>
    </row>
    <row r="37" spans="1:11" s="41" customFormat="1" ht="12.75" customHeight="1">
      <c r="A37" s="151"/>
      <c r="B37" s="46" t="s">
        <v>83</v>
      </c>
      <c r="C37" s="42"/>
      <c r="D37" s="75" t="s">
        <v>89</v>
      </c>
      <c r="E37" s="44">
        <v>140000</v>
      </c>
      <c r="G37" s="43"/>
      <c r="H37" s="43"/>
      <c r="I37" s="18"/>
      <c r="J37" s="47" t="s">
        <v>89</v>
      </c>
      <c r="K37" s="24">
        <v>140000</v>
      </c>
    </row>
    <row r="38" spans="1:11" s="41" customFormat="1" ht="12" customHeight="1">
      <c r="A38" s="151"/>
      <c r="B38" s="38"/>
      <c r="C38" s="42"/>
      <c r="D38" s="75" t="s">
        <v>90</v>
      </c>
      <c r="E38" s="44">
        <v>56000</v>
      </c>
      <c r="F38" s="44">
        <v>-31200</v>
      </c>
      <c r="G38" s="43"/>
      <c r="H38" s="43"/>
      <c r="I38" s="18"/>
      <c r="J38" s="47" t="s">
        <v>90</v>
      </c>
      <c r="K38" s="24">
        <v>24800</v>
      </c>
    </row>
    <row r="39" spans="1:11" s="41" customFormat="1" ht="11.25" customHeight="1">
      <c r="A39" s="151"/>
      <c r="B39" s="38"/>
      <c r="C39" s="42"/>
      <c r="D39" s="75" t="s">
        <v>91</v>
      </c>
      <c r="E39" s="44">
        <v>0</v>
      </c>
      <c r="F39" s="44">
        <v>31200</v>
      </c>
      <c r="G39" s="43"/>
      <c r="H39" s="43"/>
      <c r="I39" s="18"/>
      <c r="J39" s="47" t="s">
        <v>91</v>
      </c>
      <c r="K39" s="24">
        <v>31200</v>
      </c>
    </row>
    <row r="40" spans="1:11" s="41" customFormat="1" ht="11.25" customHeight="1">
      <c r="A40" s="151"/>
      <c r="B40" s="38"/>
      <c r="C40" s="42"/>
      <c r="D40" s="42"/>
      <c r="E40" s="44"/>
      <c r="F40" s="45" t="s">
        <v>85</v>
      </c>
      <c r="G40" s="43"/>
      <c r="H40" s="43"/>
      <c r="I40" s="18"/>
      <c r="J40" s="47"/>
      <c r="K40" s="24"/>
    </row>
    <row r="41" spans="1:11" s="41" customFormat="1" ht="11.25" customHeight="1">
      <c r="A41" s="151"/>
      <c r="B41" s="38"/>
      <c r="C41" s="42"/>
      <c r="D41" s="42"/>
      <c r="E41" s="44"/>
      <c r="F41" s="45" t="s">
        <v>86</v>
      </c>
      <c r="G41" s="43"/>
      <c r="H41" s="43"/>
      <c r="I41" s="18"/>
      <c r="J41" s="47"/>
      <c r="K41" s="24"/>
    </row>
    <row r="42" spans="1:11" s="41" customFormat="1" ht="11.25" customHeight="1">
      <c r="A42" s="152"/>
      <c r="B42" s="38"/>
      <c r="C42" s="42"/>
      <c r="D42" s="42"/>
      <c r="E42" s="44"/>
      <c r="F42" s="45" t="s">
        <v>87</v>
      </c>
      <c r="G42" s="43"/>
      <c r="H42" s="43"/>
      <c r="I42" s="18"/>
      <c r="J42" s="47"/>
      <c r="K42" s="24"/>
    </row>
    <row r="43" spans="1:11" s="29" customFormat="1" ht="13.5" customHeight="1">
      <c r="A43" s="161" t="s">
        <v>42</v>
      </c>
      <c r="B43" s="162" t="s">
        <v>69</v>
      </c>
      <c r="C43" s="164">
        <v>400000</v>
      </c>
      <c r="D43" s="164">
        <v>0</v>
      </c>
      <c r="E43" s="156">
        <f>C43+D43</f>
        <v>400000</v>
      </c>
      <c r="F43" s="164">
        <f>F45</f>
        <v>100000</v>
      </c>
      <c r="G43" s="164">
        <f>G45</f>
        <v>0</v>
      </c>
      <c r="H43" s="156">
        <f>F43+G43</f>
        <v>100000</v>
      </c>
      <c r="I43" s="156">
        <f>C43+F43</f>
        <v>500000</v>
      </c>
      <c r="J43" s="156">
        <f>D43+G43</f>
        <v>0</v>
      </c>
      <c r="K43" s="156">
        <f>E43+H43</f>
        <v>500000</v>
      </c>
    </row>
    <row r="44" spans="1:11" s="29" customFormat="1" ht="17.25" customHeight="1">
      <c r="A44" s="155"/>
      <c r="B44" s="163"/>
      <c r="C44" s="165"/>
      <c r="D44" s="165"/>
      <c r="E44" s="157"/>
      <c r="F44" s="165"/>
      <c r="G44" s="165"/>
      <c r="H44" s="157"/>
      <c r="I44" s="157"/>
      <c r="J44" s="157"/>
      <c r="K44" s="157"/>
    </row>
    <row r="45" spans="1:11" s="35" customFormat="1" ht="26.25" customHeight="1">
      <c r="A45" s="153" t="s">
        <v>12</v>
      </c>
      <c r="B45" s="34" t="s">
        <v>70</v>
      </c>
      <c r="C45" s="15">
        <v>400000</v>
      </c>
      <c r="D45" s="15">
        <v>0</v>
      </c>
      <c r="E45" s="15">
        <f>SUM(C45:D45)</f>
        <v>400000</v>
      </c>
      <c r="F45" s="15">
        <v>100000</v>
      </c>
      <c r="G45" s="15">
        <v>0</v>
      </c>
      <c r="H45" s="16">
        <f>F45+G45</f>
        <v>100000</v>
      </c>
      <c r="I45" s="16">
        <f>C45+F45</f>
        <v>500000</v>
      </c>
      <c r="J45" s="16">
        <f>D45+G45</f>
        <v>0</v>
      </c>
      <c r="K45" s="16">
        <f>E45+H45</f>
        <v>500000</v>
      </c>
    </row>
    <row r="46" spans="1:11" s="96" customFormat="1" ht="9.75" customHeight="1">
      <c r="A46" s="155"/>
      <c r="B46" s="95"/>
      <c r="C46" s="76"/>
      <c r="D46" s="75" t="s">
        <v>88</v>
      </c>
      <c r="E46" s="76">
        <v>400000</v>
      </c>
      <c r="F46" s="76">
        <v>100000</v>
      </c>
      <c r="G46" s="76" t="s">
        <v>88</v>
      </c>
      <c r="H46" s="24"/>
      <c r="I46" s="24"/>
      <c r="J46" s="44" t="s">
        <v>88</v>
      </c>
      <c r="K46" s="24">
        <v>500000</v>
      </c>
    </row>
    <row r="47" spans="1:11" s="29" customFormat="1" ht="13.5" customHeight="1">
      <c r="A47" s="161" t="s">
        <v>47</v>
      </c>
      <c r="B47" s="162" t="s">
        <v>48</v>
      </c>
      <c r="C47" s="164">
        <v>296473</v>
      </c>
      <c r="D47" s="164">
        <v>0</v>
      </c>
      <c r="E47" s="156">
        <f t="shared" si="4"/>
        <v>296473</v>
      </c>
      <c r="F47" s="164">
        <f>F49</f>
        <v>-60000</v>
      </c>
      <c r="G47" s="164">
        <f>G49</f>
        <v>0</v>
      </c>
      <c r="H47" s="156">
        <f t="shared" si="0"/>
        <v>-60000</v>
      </c>
      <c r="I47" s="156">
        <f>C47+F47</f>
        <v>236473</v>
      </c>
      <c r="J47" s="156">
        <f t="shared" si="2"/>
        <v>0</v>
      </c>
      <c r="K47" s="156">
        <f t="shared" si="3"/>
        <v>236473</v>
      </c>
    </row>
    <row r="48" spans="1:11" s="29" customFormat="1" ht="15" customHeight="1">
      <c r="A48" s="155"/>
      <c r="B48" s="163"/>
      <c r="C48" s="165"/>
      <c r="D48" s="165"/>
      <c r="E48" s="157"/>
      <c r="F48" s="165"/>
      <c r="G48" s="165"/>
      <c r="H48" s="157"/>
      <c r="I48" s="157"/>
      <c r="J48" s="157"/>
      <c r="K48" s="157"/>
    </row>
    <row r="49" spans="1:11" s="20" customFormat="1" ht="18" customHeight="1">
      <c r="A49" s="153" t="s">
        <v>12</v>
      </c>
      <c r="B49" s="20" t="s">
        <v>49</v>
      </c>
      <c r="C49" s="21">
        <v>271473</v>
      </c>
      <c r="D49" s="21">
        <v>0</v>
      </c>
      <c r="E49" s="21">
        <f>SUM(C49:D49)</f>
        <v>271473</v>
      </c>
      <c r="F49" s="21">
        <v>-60000</v>
      </c>
      <c r="G49" s="21">
        <v>0</v>
      </c>
      <c r="H49" s="16">
        <f>F49+G49</f>
        <v>-60000</v>
      </c>
      <c r="I49" s="16">
        <f aca="true" t="shared" si="6" ref="I49:K51">C49+F49</f>
        <v>211473</v>
      </c>
      <c r="J49" s="16">
        <f t="shared" si="6"/>
        <v>0</v>
      </c>
      <c r="K49" s="16">
        <f t="shared" si="6"/>
        <v>211473</v>
      </c>
    </row>
    <row r="50" spans="1:11" s="48" customFormat="1" ht="11.25" customHeight="1">
      <c r="A50" s="155"/>
      <c r="B50" s="25"/>
      <c r="C50" s="23"/>
      <c r="D50" s="50" t="s">
        <v>88</v>
      </c>
      <c r="E50" s="23">
        <v>271473</v>
      </c>
      <c r="F50" s="23">
        <v>-60000</v>
      </c>
      <c r="G50" s="23" t="s">
        <v>88</v>
      </c>
      <c r="H50" s="24"/>
      <c r="I50" s="24"/>
      <c r="J50" s="44" t="s">
        <v>88</v>
      </c>
      <c r="K50" s="24">
        <v>211473</v>
      </c>
    </row>
    <row r="51" spans="1:11" s="29" customFormat="1" ht="13.5" customHeight="1">
      <c r="A51" s="161" t="s">
        <v>55</v>
      </c>
      <c r="B51" s="162" t="s">
        <v>56</v>
      </c>
      <c r="C51" s="164">
        <v>100000</v>
      </c>
      <c r="D51" s="164">
        <v>0</v>
      </c>
      <c r="E51" s="156">
        <f>C51+D51</f>
        <v>100000</v>
      </c>
      <c r="F51" s="164">
        <f>F53</f>
        <v>-90000</v>
      </c>
      <c r="G51" s="164">
        <f>G53</f>
        <v>0</v>
      </c>
      <c r="H51" s="156">
        <f>F51+G51</f>
        <v>-90000</v>
      </c>
      <c r="I51" s="156">
        <f t="shared" si="6"/>
        <v>10000</v>
      </c>
      <c r="J51" s="156">
        <f t="shared" si="6"/>
        <v>0</v>
      </c>
      <c r="K51" s="156">
        <f t="shared" si="6"/>
        <v>10000</v>
      </c>
    </row>
    <row r="52" spans="1:11" s="29" customFormat="1" ht="16.5" customHeight="1">
      <c r="A52" s="155"/>
      <c r="B52" s="163"/>
      <c r="C52" s="165"/>
      <c r="D52" s="165"/>
      <c r="E52" s="157"/>
      <c r="F52" s="165"/>
      <c r="G52" s="165"/>
      <c r="H52" s="157"/>
      <c r="I52" s="157"/>
      <c r="J52" s="157"/>
      <c r="K52" s="157"/>
    </row>
    <row r="53" spans="1:11" s="20" customFormat="1" ht="18" customHeight="1">
      <c r="A53" s="153" t="s">
        <v>12</v>
      </c>
      <c r="B53" s="20" t="s">
        <v>57</v>
      </c>
      <c r="C53" s="21">
        <v>100000</v>
      </c>
      <c r="D53" s="21">
        <v>0</v>
      </c>
      <c r="E53" s="21">
        <f>SUM(C53:D53)</f>
        <v>100000</v>
      </c>
      <c r="F53" s="21">
        <v>-90000</v>
      </c>
      <c r="G53" s="21">
        <v>0</v>
      </c>
      <c r="H53" s="16">
        <f>F53+G53</f>
        <v>-90000</v>
      </c>
      <c r="I53" s="16">
        <f aca="true" t="shared" si="7" ref="I53:K55">C53+F53</f>
        <v>10000</v>
      </c>
      <c r="J53" s="16">
        <f t="shared" si="7"/>
        <v>0</v>
      </c>
      <c r="K53" s="16">
        <f t="shared" si="7"/>
        <v>10000</v>
      </c>
    </row>
    <row r="54" spans="1:11" s="48" customFormat="1" ht="12" customHeight="1">
      <c r="A54" s="155"/>
      <c r="B54" s="25"/>
      <c r="C54" s="23"/>
      <c r="D54" s="50" t="s">
        <v>88</v>
      </c>
      <c r="E54" s="23">
        <v>100000</v>
      </c>
      <c r="F54" s="23">
        <v>-90000</v>
      </c>
      <c r="G54" s="23" t="s">
        <v>88</v>
      </c>
      <c r="H54" s="24"/>
      <c r="I54" s="24"/>
      <c r="J54" s="44" t="s">
        <v>88</v>
      </c>
      <c r="K54" s="44">
        <v>10000</v>
      </c>
    </row>
    <row r="55" spans="1:11" s="29" customFormat="1" ht="13.5" customHeight="1">
      <c r="A55" s="161" t="s">
        <v>58</v>
      </c>
      <c r="B55" s="162" t="s">
        <v>59</v>
      </c>
      <c r="C55" s="164">
        <v>2611781</v>
      </c>
      <c r="D55" s="164">
        <v>204500</v>
      </c>
      <c r="E55" s="156">
        <f>C55+D55</f>
        <v>2816281</v>
      </c>
      <c r="F55" s="164">
        <f>F57+F62+F68</f>
        <v>-170000</v>
      </c>
      <c r="G55" s="164">
        <f>G57+G62+G68</f>
        <v>0</v>
      </c>
      <c r="H55" s="156">
        <f>F55+G55</f>
        <v>-170000</v>
      </c>
      <c r="I55" s="156">
        <f t="shared" si="7"/>
        <v>2441781</v>
      </c>
      <c r="J55" s="156">
        <f t="shared" si="7"/>
        <v>204500</v>
      </c>
      <c r="K55" s="156">
        <f t="shared" si="7"/>
        <v>2646281</v>
      </c>
    </row>
    <row r="56" spans="1:11" s="29" customFormat="1" ht="13.5" customHeight="1">
      <c r="A56" s="155"/>
      <c r="B56" s="163"/>
      <c r="C56" s="165"/>
      <c r="D56" s="165"/>
      <c r="E56" s="157"/>
      <c r="F56" s="165"/>
      <c r="G56" s="165"/>
      <c r="H56" s="157"/>
      <c r="I56" s="157"/>
      <c r="J56" s="157"/>
      <c r="K56" s="157"/>
    </row>
    <row r="57" spans="1:11" s="20" customFormat="1" ht="18" customHeight="1">
      <c r="A57" s="153" t="s">
        <v>12</v>
      </c>
      <c r="B57" s="20" t="s">
        <v>60</v>
      </c>
      <c r="C57" s="21">
        <v>180000</v>
      </c>
      <c r="D57" s="21">
        <v>0</v>
      </c>
      <c r="E57" s="21">
        <f>SUM(C57:D57)</f>
        <v>180000</v>
      </c>
      <c r="F57" s="21">
        <v>-170000</v>
      </c>
      <c r="G57" s="21">
        <v>0</v>
      </c>
      <c r="H57" s="16">
        <f>F57+G57</f>
        <v>-170000</v>
      </c>
      <c r="I57" s="16">
        <f>C57+F57</f>
        <v>10000</v>
      </c>
      <c r="J57" s="16">
        <f>D57+G57</f>
        <v>0</v>
      </c>
      <c r="K57" s="16">
        <f>E57+H57</f>
        <v>10000</v>
      </c>
    </row>
    <row r="58" spans="1:11" s="48" customFormat="1" ht="18" customHeight="1">
      <c r="A58" s="154"/>
      <c r="B58" s="86" t="s">
        <v>61</v>
      </c>
      <c r="C58" s="23"/>
      <c r="D58" s="50" t="s">
        <v>88</v>
      </c>
      <c r="E58" s="23">
        <v>30000</v>
      </c>
      <c r="F58" s="23">
        <v>-20000</v>
      </c>
      <c r="G58" s="23" t="s">
        <v>88</v>
      </c>
      <c r="H58" s="24"/>
      <c r="I58" s="24"/>
      <c r="J58" s="53" t="s">
        <v>88</v>
      </c>
      <c r="K58" s="53">
        <v>10000</v>
      </c>
    </row>
    <row r="59" spans="1:11" s="48" customFormat="1" ht="11.25" customHeight="1">
      <c r="A59" s="154"/>
      <c r="C59" s="23"/>
      <c r="D59" s="49" t="s">
        <v>89</v>
      </c>
      <c r="E59" s="77">
        <v>150000</v>
      </c>
      <c r="F59" s="23">
        <v>-150000</v>
      </c>
      <c r="G59" s="23" t="s">
        <v>89</v>
      </c>
      <c r="H59" s="24"/>
      <c r="I59" s="24"/>
      <c r="J59" s="25"/>
      <c r="K59" s="97"/>
    </row>
    <row r="60" spans="1:11" s="121" customFormat="1" ht="15" customHeight="1">
      <c r="A60" s="154"/>
      <c r="B60" s="115" t="s">
        <v>98</v>
      </c>
      <c r="C60" s="116"/>
      <c r="D60" s="117"/>
      <c r="E60" s="118">
        <v>15000</v>
      </c>
      <c r="F60" s="116">
        <v>-15000</v>
      </c>
      <c r="G60" s="116"/>
      <c r="H60" s="119">
        <f>SUM(F60:G60)</f>
        <v>-15000</v>
      </c>
      <c r="I60" s="119">
        <v>0</v>
      </c>
      <c r="J60" s="115">
        <v>0</v>
      </c>
      <c r="K60" s="116">
        <v>0</v>
      </c>
    </row>
    <row r="61" spans="1:11" s="121" customFormat="1" ht="14.25" customHeight="1">
      <c r="A61" s="155"/>
      <c r="B61" s="121" t="s">
        <v>99</v>
      </c>
      <c r="C61" s="133"/>
      <c r="D61" s="134"/>
      <c r="E61" s="135">
        <v>195000</v>
      </c>
      <c r="F61" s="133"/>
      <c r="G61" s="133"/>
      <c r="H61" s="136"/>
      <c r="I61" s="136"/>
      <c r="J61" s="137"/>
      <c r="K61" s="120">
        <v>10000</v>
      </c>
    </row>
    <row r="62" spans="1:11" s="132" customFormat="1" ht="16.5" customHeight="1">
      <c r="A62" s="158" t="s">
        <v>12</v>
      </c>
      <c r="B62" s="132" t="s">
        <v>62</v>
      </c>
      <c r="C62" s="138">
        <v>100000</v>
      </c>
      <c r="D62" s="138">
        <v>0</v>
      </c>
      <c r="E62" s="138">
        <f>SUM(C62:D62)</f>
        <v>100000</v>
      </c>
      <c r="F62" s="138">
        <v>-90000</v>
      </c>
      <c r="G62" s="138">
        <v>0</v>
      </c>
      <c r="H62" s="131">
        <f>F62+G62</f>
        <v>-90000</v>
      </c>
      <c r="I62" s="131">
        <f>C62+F62</f>
        <v>10000</v>
      </c>
      <c r="J62" s="131">
        <f>D62+G62</f>
        <v>0</v>
      </c>
      <c r="K62" s="131">
        <f>E62+H62</f>
        <v>10000</v>
      </c>
    </row>
    <row r="63" spans="1:11" s="144" customFormat="1" ht="12.75" customHeight="1">
      <c r="A63" s="160"/>
      <c r="B63" s="139" t="s">
        <v>63</v>
      </c>
      <c r="C63" s="140"/>
      <c r="D63" s="141" t="s">
        <v>88</v>
      </c>
      <c r="E63" s="140">
        <v>100000</v>
      </c>
      <c r="F63" s="140">
        <v>-90000</v>
      </c>
      <c r="G63" s="140" t="s">
        <v>88</v>
      </c>
      <c r="H63" s="142"/>
      <c r="I63" s="142"/>
      <c r="J63" s="143" t="s">
        <v>88</v>
      </c>
      <c r="K63" s="143">
        <v>10000</v>
      </c>
    </row>
    <row r="64" spans="1:11" s="132" customFormat="1" ht="18" customHeight="1">
      <c r="A64" s="158" t="s">
        <v>12</v>
      </c>
      <c r="B64" s="132" t="s">
        <v>105</v>
      </c>
      <c r="C64" s="138">
        <v>38650</v>
      </c>
      <c r="D64" s="138">
        <v>0</v>
      </c>
      <c r="E64" s="138">
        <f>SUM(C64:D64)</f>
        <v>38650</v>
      </c>
      <c r="F64" s="138">
        <v>0</v>
      </c>
      <c r="G64" s="138">
        <v>0</v>
      </c>
      <c r="H64" s="131">
        <f>F64+G64</f>
        <v>0</v>
      </c>
      <c r="I64" s="131">
        <f>C64+F64</f>
        <v>38650</v>
      </c>
      <c r="J64" s="131">
        <f>D64+G64</f>
        <v>0</v>
      </c>
      <c r="K64" s="131">
        <f>E64+H64</f>
        <v>38650</v>
      </c>
    </row>
    <row r="65" spans="1:11" s="144" customFormat="1" ht="9.75" customHeight="1">
      <c r="A65" s="159"/>
      <c r="B65" s="139"/>
      <c r="C65" s="145"/>
      <c r="D65" s="146" t="s">
        <v>88</v>
      </c>
      <c r="E65" s="146">
        <v>38650</v>
      </c>
      <c r="F65" s="147"/>
      <c r="G65" s="147"/>
      <c r="H65" s="142"/>
      <c r="I65" s="142"/>
      <c r="J65" s="148"/>
      <c r="K65" s="148"/>
    </row>
    <row r="66" spans="1:11" s="121" customFormat="1" ht="14.25" customHeight="1">
      <c r="A66" s="159"/>
      <c r="B66" s="115" t="s">
        <v>98</v>
      </c>
      <c r="C66" s="116"/>
      <c r="D66" s="117"/>
      <c r="E66" s="118">
        <v>0</v>
      </c>
      <c r="F66" s="116">
        <v>45000</v>
      </c>
      <c r="G66" s="116">
        <v>0</v>
      </c>
      <c r="H66" s="119">
        <f>SUM(F66:G66)</f>
        <v>45000</v>
      </c>
      <c r="I66" s="119">
        <v>45000</v>
      </c>
      <c r="J66" s="115"/>
      <c r="K66" s="116">
        <v>45000</v>
      </c>
    </row>
    <row r="67" spans="1:11" s="87" customFormat="1" ht="14.25" customHeight="1">
      <c r="A67" s="160"/>
      <c r="B67" s="87" t="s">
        <v>99</v>
      </c>
      <c r="C67" s="88"/>
      <c r="D67" s="89"/>
      <c r="E67" s="90">
        <f>SUM(E65:E66)</f>
        <v>38650</v>
      </c>
      <c r="F67" s="88"/>
      <c r="G67" s="88"/>
      <c r="H67" s="11"/>
      <c r="I67" s="11"/>
      <c r="J67" s="27"/>
      <c r="K67" s="93">
        <f>K64+K66</f>
        <v>83650</v>
      </c>
    </row>
    <row r="68" spans="1:11" s="20" customFormat="1" ht="18" customHeight="1">
      <c r="A68" s="153" t="s">
        <v>12</v>
      </c>
      <c r="B68" s="20" t="s">
        <v>64</v>
      </c>
      <c r="C68" s="21">
        <v>85000</v>
      </c>
      <c r="D68" s="21">
        <v>0</v>
      </c>
      <c r="E68" s="21">
        <f>SUM(C68:D68)</f>
        <v>85000</v>
      </c>
      <c r="F68" s="21">
        <v>90000</v>
      </c>
      <c r="G68" s="21">
        <v>0</v>
      </c>
      <c r="H68" s="16">
        <f>F68+G68</f>
        <v>90000</v>
      </c>
      <c r="I68" s="16">
        <f>C68+F68</f>
        <v>175000</v>
      </c>
      <c r="J68" s="16">
        <f>D68+G68</f>
        <v>0</v>
      </c>
      <c r="K68" s="16">
        <f>E68+H68</f>
        <v>175000</v>
      </c>
    </row>
    <row r="69" spans="1:11" s="67" customFormat="1" ht="15.75" customHeight="1">
      <c r="A69" s="154"/>
      <c r="B69" s="9" t="s">
        <v>65</v>
      </c>
      <c r="C69" s="10"/>
      <c r="D69" s="78" t="s">
        <v>88</v>
      </c>
      <c r="E69" s="78">
        <v>85000</v>
      </c>
      <c r="F69" s="98">
        <v>90000</v>
      </c>
      <c r="G69" s="98" t="s">
        <v>88</v>
      </c>
      <c r="H69" s="11"/>
      <c r="I69" s="11"/>
      <c r="J69" s="68" t="s">
        <v>88</v>
      </c>
      <c r="K69" s="68">
        <v>175000</v>
      </c>
    </row>
    <row r="70" spans="1:11" s="85" customFormat="1" ht="13.5" customHeight="1">
      <c r="A70" s="154"/>
      <c r="B70" s="26" t="s">
        <v>98</v>
      </c>
      <c r="C70" s="6"/>
      <c r="D70" s="103"/>
      <c r="E70" s="104">
        <v>75000</v>
      </c>
      <c r="F70" s="6"/>
      <c r="G70" s="6"/>
      <c r="H70" s="7"/>
      <c r="I70" s="7"/>
      <c r="J70" s="26"/>
      <c r="K70" s="6">
        <v>75000</v>
      </c>
    </row>
    <row r="71" spans="1:11" s="87" customFormat="1" ht="14.25" customHeight="1">
      <c r="A71" s="155"/>
      <c r="B71" s="87" t="s">
        <v>99</v>
      </c>
      <c r="C71" s="88"/>
      <c r="D71" s="89"/>
      <c r="E71" s="90">
        <f>SUM(E69:E70)</f>
        <v>160000</v>
      </c>
      <c r="F71" s="88"/>
      <c r="G71" s="88"/>
      <c r="H71" s="11"/>
      <c r="I71" s="11"/>
      <c r="J71" s="27"/>
      <c r="K71" s="93">
        <f>SUM(K69:K70)</f>
        <v>250000</v>
      </c>
    </row>
    <row r="72" spans="1:11" ht="29.25" customHeight="1">
      <c r="A72" s="36"/>
      <c r="B72" s="65" t="s">
        <v>78</v>
      </c>
      <c r="C72" s="32">
        <v>1468000</v>
      </c>
      <c r="D72" s="32">
        <v>0</v>
      </c>
      <c r="E72" s="33">
        <f>C72+D72</f>
        <v>1468000</v>
      </c>
      <c r="F72" s="33">
        <f>F73</f>
        <v>-220000</v>
      </c>
      <c r="G72" s="33">
        <f>G73</f>
        <v>0</v>
      </c>
      <c r="H72" s="33">
        <f>F72+G72</f>
        <v>-220000</v>
      </c>
      <c r="I72" s="14">
        <f aca="true" t="shared" si="8" ref="I72:K73">C72+F72</f>
        <v>1248000</v>
      </c>
      <c r="J72" s="14">
        <f t="shared" si="8"/>
        <v>0</v>
      </c>
      <c r="K72" s="14">
        <f t="shared" si="8"/>
        <v>1248000</v>
      </c>
    </row>
    <row r="73" spans="1:11" s="29" customFormat="1" ht="13.5" customHeight="1">
      <c r="A73" s="161" t="s">
        <v>79</v>
      </c>
      <c r="B73" s="162" t="s">
        <v>80</v>
      </c>
      <c r="C73" s="164">
        <v>1468000</v>
      </c>
      <c r="D73" s="164">
        <v>0</v>
      </c>
      <c r="E73" s="156">
        <f>C73+D73</f>
        <v>1468000</v>
      </c>
      <c r="F73" s="164">
        <f>F75</f>
        <v>-220000</v>
      </c>
      <c r="G73" s="164">
        <f>G75+G77</f>
        <v>0</v>
      </c>
      <c r="H73" s="156">
        <f>F73+G73</f>
        <v>-220000</v>
      </c>
      <c r="I73" s="156">
        <f t="shared" si="8"/>
        <v>1248000</v>
      </c>
      <c r="J73" s="156">
        <f t="shared" si="8"/>
        <v>0</v>
      </c>
      <c r="K73" s="156">
        <f t="shared" si="8"/>
        <v>1248000</v>
      </c>
    </row>
    <row r="74" spans="1:11" s="29" customFormat="1" ht="13.5" customHeight="1">
      <c r="A74" s="155"/>
      <c r="B74" s="163"/>
      <c r="C74" s="165"/>
      <c r="D74" s="165"/>
      <c r="E74" s="157"/>
      <c r="F74" s="165"/>
      <c r="G74" s="165"/>
      <c r="H74" s="157"/>
      <c r="I74" s="157"/>
      <c r="J74" s="157"/>
      <c r="K74" s="157"/>
    </row>
    <row r="75" spans="1:11" s="35" customFormat="1" ht="18" customHeight="1">
      <c r="A75" s="153" t="s">
        <v>12</v>
      </c>
      <c r="B75" s="34" t="s">
        <v>81</v>
      </c>
      <c r="C75" s="15">
        <v>710000</v>
      </c>
      <c r="D75" s="15">
        <v>0</v>
      </c>
      <c r="E75" s="15">
        <f>SUM(C75:D75)</f>
        <v>710000</v>
      </c>
      <c r="F75" s="15">
        <v>-220000</v>
      </c>
      <c r="G75" s="15">
        <v>0</v>
      </c>
      <c r="H75" s="16">
        <f>F75+G75</f>
        <v>-220000</v>
      </c>
      <c r="I75" s="16">
        <f>C75+F75</f>
        <v>490000</v>
      </c>
      <c r="J75" s="16">
        <f>D75+G75</f>
        <v>0</v>
      </c>
      <c r="K75" s="16">
        <f>E75+H75</f>
        <v>490000</v>
      </c>
    </row>
    <row r="76" spans="1:11" s="51" customFormat="1" ht="12.75" customHeight="1">
      <c r="A76" s="155"/>
      <c r="B76" s="54"/>
      <c r="C76" s="50"/>
      <c r="D76" s="50" t="s">
        <v>88</v>
      </c>
      <c r="E76" s="50">
        <v>710000</v>
      </c>
      <c r="F76" s="50">
        <v>-220000</v>
      </c>
      <c r="G76" s="99" t="s">
        <v>88</v>
      </c>
      <c r="H76" s="52"/>
      <c r="I76" s="52"/>
      <c r="J76" s="52" t="s">
        <v>88</v>
      </c>
      <c r="K76" s="52">
        <v>490000</v>
      </c>
    </row>
    <row r="77" spans="1:11" ht="30.75" customHeight="1">
      <c r="A77" s="12"/>
      <c r="B77" s="64" t="s">
        <v>71</v>
      </c>
      <c r="C77" s="30">
        <v>854800</v>
      </c>
      <c r="D77" s="30">
        <v>0</v>
      </c>
      <c r="E77" s="31">
        <f>C77+D77</f>
        <v>854800</v>
      </c>
      <c r="F77" s="31">
        <f>F78</f>
        <v>-119100</v>
      </c>
      <c r="G77" s="31">
        <f>G78</f>
        <v>0</v>
      </c>
      <c r="H77" s="31">
        <f>F77+G77</f>
        <v>-119100</v>
      </c>
      <c r="I77" s="3">
        <f aca="true" t="shared" si="9" ref="I77:K78">C77+F77</f>
        <v>735700</v>
      </c>
      <c r="J77" s="3">
        <f t="shared" si="9"/>
        <v>0</v>
      </c>
      <c r="K77" s="3">
        <f t="shared" si="9"/>
        <v>735700</v>
      </c>
    </row>
    <row r="78" spans="1:11" s="29" customFormat="1" ht="13.5" customHeight="1">
      <c r="A78" s="161" t="s">
        <v>72</v>
      </c>
      <c r="B78" s="162" t="s">
        <v>73</v>
      </c>
      <c r="C78" s="164">
        <v>804800</v>
      </c>
      <c r="D78" s="164">
        <v>0</v>
      </c>
      <c r="E78" s="156">
        <f>C78+D78</f>
        <v>804800</v>
      </c>
      <c r="F78" s="164">
        <f>F80+F82+F84</f>
        <v>-119100</v>
      </c>
      <c r="G78" s="164">
        <f>G80+G82+G84</f>
        <v>0</v>
      </c>
      <c r="H78" s="156">
        <f>F78+G78</f>
        <v>-119100</v>
      </c>
      <c r="I78" s="156">
        <f t="shared" si="9"/>
        <v>685700</v>
      </c>
      <c r="J78" s="156">
        <f t="shared" si="9"/>
        <v>0</v>
      </c>
      <c r="K78" s="156">
        <f t="shared" si="9"/>
        <v>685700</v>
      </c>
    </row>
    <row r="79" spans="1:11" s="29" customFormat="1" ht="13.5" customHeight="1">
      <c r="A79" s="155"/>
      <c r="B79" s="163"/>
      <c r="C79" s="165"/>
      <c r="D79" s="165"/>
      <c r="E79" s="157"/>
      <c r="F79" s="165"/>
      <c r="G79" s="165"/>
      <c r="H79" s="157"/>
      <c r="I79" s="157"/>
      <c r="J79" s="157"/>
      <c r="K79" s="157"/>
    </row>
    <row r="80" spans="1:11" s="35" customFormat="1" ht="18" customHeight="1">
      <c r="A80" s="153" t="s">
        <v>12</v>
      </c>
      <c r="B80" s="34" t="s">
        <v>74</v>
      </c>
      <c r="C80" s="15">
        <v>116000</v>
      </c>
      <c r="D80" s="15">
        <v>0</v>
      </c>
      <c r="E80" s="15">
        <f>SUM(C80:D80)</f>
        <v>116000</v>
      </c>
      <c r="F80" s="15">
        <v>-116000</v>
      </c>
      <c r="G80" s="15">
        <v>0</v>
      </c>
      <c r="H80" s="16">
        <f>F80+G80</f>
        <v>-116000</v>
      </c>
      <c r="I80" s="16">
        <f aca="true" t="shared" si="10" ref="I80:K82">C80+F80</f>
        <v>0</v>
      </c>
      <c r="J80" s="16">
        <f t="shared" si="10"/>
        <v>0</v>
      </c>
      <c r="K80" s="16">
        <f t="shared" si="10"/>
        <v>0</v>
      </c>
    </row>
    <row r="81" spans="1:11" s="79" customFormat="1" ht="9" customHeight="1">
      <c r="A81" s="155"/>
      <c r="B81" s="80"/>
      <c r="C81" s="81"/>
      <c r="D81" s="81" t="s">
        <v>90</v>
      </c>
      <c r="E81" s="81">
        <v>116000</v>
      </c>
      <c r="F81" s="81">
        <v>-116000</v>
      </c>
      <c r="G81" s="100" t="s">
        <v>90</v>
      </c>
      <c r="H81" s="82"/>
      <c r="I81" s="82"/>
      <c r="J81" s="82"/>
      <c r="K81" s="82"/>
    </row>
    <row r="82" spans="1:11" s="20" customFormat="1" ht="18.75" customHeight="1">
      <c r="A82" s="153" t="s">
        <v>12</v>
      </c>
      <c r="B82" s="37" t="s">
        <v>93</v>
      </c>
      <c r="C82" s="15">
        <v>0</v>
      </c>
      <c r="D82" s="15">
        <v>0</v>
      </c>
      <c r="E82" s="15">
        <f>SUM(C82:D82)</f>
        <v>0</v>
      </c>
      <c r="F82" s="15">
        <v>7400</v>
      </c>
      <c r="G82" s="15">
        <v>0</v>
      </c>
      <c r="H82" s="16">
        <f>F82+G82</f>
        <v>7400</v>
      </c>
      <c r="I82" s="16">
        <f t="shared" si="10"/>
        <v>7400</v>
      </c>
      <c r="J82" s="16">
        <f t="shared" si="10"/>
        <v>0</v>
      </c>
      <c r="K82" s="16">
        <f t="shared" si="10"/>
        <v>7400</v>
      </c>
    </row>
    <row r="83" spans="1:11" s="59" customFormat="1" ht="14.25" customHeight="1">
      <c r="A83" s="155"/>
      <c r="B83" s="60" t="s">
        <v>92</v>
      </c>
      <c r="C83" s="57"/>
      <c r="D83" s="57"/>
      <c r="E83" s="57"/>
      <c r="F83" s="57">
        <v>7400</v>
      </c>
      <c r="G83" s="101" t="s">
        <v>90</v>
      </c>
      <c r="H83" s="58"/>
      <c r="I83" s="58"/>
      <c r="J83" s="58" t="s">
        <v>90</v>
      </c>
      <c r="K83" s="58">
        <v>7400</v>
      </c>
    </row>
    <row r="84" spans="1:11" s="132" customFormat="1" ht="18.75" customHeight="1">
      <c r="A84" s="158" t="s">
        <v>12</v>
      </c>
      <c r="B84" s="122" t="s">
        <v>106</v>
      </c>
      <c r="C84" s="130">
        <v>203000</v>
      </c>
      <c r="D84" s="130">
        <v>0</v>
      </c>
      <c r="E84" s="130">
        <f>SUM(C84:D84)</f>
        <v>203000</v>
      </c>
      <c r="F84" s="130">
        <v>-10500</v>
      </c>
      <c r="G84" s="130">
        <v>0</v>
      </c>
      <c r="H84" s="131">
        <f>F84+G84</f>
        <v>-10500</v>
      </c>
      <c r="I84" s="131">
        <f>C84+F84</f>
        <v>192500</v>
      </c>
      <c r="J84" s="131">
        <f>D84+G84</f>
        <v>0</v>
      </c>
      <c r="K84" s="131">
        <f>SUM(K85:K86)</f>
        <v>192500</v>
      </c>
    </row>
    <row r="85" spans="1:11" s="48" customFormat="1" ht="11.25" customHeight="1">
      <c r="A85" s="159"/>
      <c r="B85" s="111"/>
      <c r="C85" s="76"/>
      <c r="D85" s="75" t="s">
        <v>90</v>
      </c>
      <c r="E85" s="76">
        <v>123000</v>
      </c>
      <c r="F85" s="76">
        <v>-10500</v>
      </c>
      <c r="G85" s="76" t="s">
        <v>90</v>
      </c>
      <c r="H85" s="24"/>
      <c r="I85" s="24"/>
      <c r="J85" s="44" t="s">
        <v>90</v>
      </c>
      <c r="K85" s="24">
        <v>112500</v>
      </c>
    </row>
    <row r="86" spans="1:11" s="59" customFormat="1" ht="12" customHeight="1">
      <c r="A86" s="160"/>
      <c r="B86" s="112"/>
      <c r="C86" s="57"/>
      <c r="D86" s="57" t="s">
        <v>88</v>
      </c>
      <c r="E86" s="57">
        <v>80000</v>
      </c>
      <c r="F86" s="57"/>
      <c r="G86" s="101"/>
      <c r="H86" s="58"/>
      <c r="I86" s="58"/>
      <c r="J86" s="58" t="s">
        <v>88</v>
      </c>
      <c r="K86" s="58">
        <v>80000</v>
      </c>
    </row>
    <row r="87" spans="1:11" s="73" customFormat="1" ht="40.5" customHeight="1">
      <c r="A87" s="174" t="s">
        <v>7</v>
      </c>
      <c r="B87" s="175"/>
      <c r="C87" s="13">
        <v>8822496</v>
      </c>
      <c r="D87" s="13">
        <v>435732</v>
      </c>
      <c r="E87" s="3">
        <f aca="true" t="shared" si="11" ref="E87:E109">C87+D87</f>
        <v>9258228</v>
      </c>
      <c r="F87" s="13">
        <f>SUM(F88:F99)</f>
        <v>-225000</v>
      </c>
      <c r="G87" s="13">
        <f>SUM(G88:G99)</f>
        <v>0</v>
      </c>
      <c r="H87" s="3">
        <f>F87+G87</f>
        <v>-225000</v>
      </c>
      <c r="I87" s="3">
        <f aca="true" t="shared" si="12" ref="I87:K91">C87+F87</f>
        <v>8597496</v>
      </c>
      <c r="J87" s="3">
        <f t="shared" si="12"/>
        <v>435732</v>
      </c>
      <c r="K87" s="3">
        <f t="shared" si="12"/>
        <v>9033228</v>
      </c>
    </row>
    <row r="88" spans="1:11" ht="17.25" customHeight="1">
      <c r="A88" s="129">
        <v>60015</v>
      </c>
      <c r="B88" s="27" t="s">
        <v>15</v>
      </c>
      <c r="C88" s="69">
        <v>6106200</v>
      </c>
      <c r="D88" s="69">
        <v>0</v>
      </c>
      <c r="E88" s="70">
        <f t="shared" si="11"/>
        <v>6106200</v>
      </c>
      <c r="F88" s="71">
        <f>F101+F124</f>
        <v>-200000</v>
      </c>
      <c r="G88" s="71">
        <f>G101</f>
        <v>0</v>
      </c>
      <c r="H88" s="72">
        <f>F88+G88</f>
        <v>-200000</v>
      </c>
      <c r="I88" s="72">
        <f t="shared" si="12"/>
        <v>5906200</v>
      </c>
      <c r="J88" s="72">
        <f t="shared" si="12"/>
        <v>0</v>
      </c>
      <c r="K88" s="72">
        <f t="shared" si="12"/>
        <v>5906200</v>
      </c>
    </row>
    <row r="89" spans="1:11" ht="17.25" customHeight="1">
      <c r="A89" s="127">
        <v>70005</v>
      </c>
      <c r="B89" s="26" t="s">
        <v>13</v>
      </c>
      <c r="C89" s="71">
        <v>7910</v>
      </c>
      <c r="D89" s="71">
        <v>1732</v>
      </c>
      <c r="E89" s="72">
        <f t="shared" si="11"/>
        <v>9642</v>
      </c>
      <c r="F89" s="71">
        <v>0</v>
      </c>
      <c r="G89" s="71">
        <f>G100</f>
        <v>0</v>
      </c>
      <c r="H89" s="72">
        <f>F89+G89</f>
        <v>0</v>
      </c>
      <c r="I89" s="72">
        <f t="shared" si="12"/>
        <v>7910</v>
      </c>
      <c r="J89" s="72">
        <f t="shared" si="12"/>
        <v>1732</v>
      </c>
      <c r="K89" s="72">
        <f t="shared" si="12"/>
        <v>9642</v>
      </c>
    </row>
    <row r="90" spans="1:11" ht="17.25" customHeight="1">
      <c r="A90" s="127">
        <v>71015</v>
      </c>
      <c r="B90" s="26" t="s">
        <v>19</v>
      </c>
      <c r="C90" s="71">
        <v>0</v>
      </c>
      <c r="D90" s="71">
        <v>4000</v>
      </c>
      <c r="E90" s="72">
        <f t="shared" si="11"/>
        <v>4000</v>
      </c>
      <c r="F90" s="71">
        <v>0</v>
      </c>
      <c r="G90" s="71">
        <v>0</v>
      </c>
      <c r="H90" s="72">
        <f>F90+G90</f>
        <v>0</v>
      </c>
      <c r="I90" s="72">
        <f t="shared" si="12"/>
        <v>0</v>
      </c>
      <c r="J90" s="72">
        <f t="shared" si="12"/>
        <v>4000</v>
      </c>
      <c r="K90" s="72">
        <f t="shared" si="12"/>
        <v>4000</v>
      </c>
    </row>
    <row r="91" spans="1:11" ht="17.25" customHeight="1">
      <c r="A91" s="127">
        <v>75405</v>
      </c>
      <c r="B91" s="26" t="s">
        <v>33</v>
      </c>
      <c r="C91" s="71">
        <v>25000</v>
      </c>
      <c r="D91" s="71">
        <v>0</v>
      </c>
      <c r="E91" s="72">
        <f>C91+D91</f>
        <v>25000</v>
      </c>
      <c r="F91" s="71">
        <v>0</v>
      </c>
      <c r="G91" s="71">
        <v>0</v>
      </c>
      <c r="H91" s="72">
        <f>F91+G91</f>
        <v>0</v>
      </c>
      <c r="I91" s="72">
        <f t="shared" si="12"/>
        <v>25000</v>
      </c>
      <c r="J91" s="72">
        <f t="shared" si="12"/>
        <v>0</v>
      </c>
      <c r="K91" s="72">
        <f t="shared" si="12"/>
        <v>25000</v>
      </c>
    </row>
    <row r="92" spans="1:11" ht="17.25" customHeight="1">
      <c r="A92" s="127">
        <v>75414</v>
      </c>
      <c r="B92" s="26" t="s">
        <v>34</v>
      </c>
      <c r="C92" s="71">
        <v>0</v>
      </c>
      <c r="D92" s="71">
        <v>60000</v>
      </c>
      <c r="E92" s="72">
        <f t="shared" si="11"/>
        <v>60000</v>
      </c>
      <c r="F92" s="71">
        <v>0</v>
      </c>
      <c r="G92" s="71">
        <v>0</v>
      </c>
      <c r="H92" s="72">
        <f aca="true" t="shared" si="13" ref="H92:H99">F92+G92</f>
        <v>0</v>
      </c>
      <c r="I92" s="72">
        <f aca="true" t="shared" si="14" ref="I92:K99">C92+F92</f>
        <v>0</v>
      </c>
      <c r="J92" s="72">
        <f t="shared" si="14"/>
        <v>60000</v>
      </c>
      <c r="K92" s="72">
        <f t="shared" si="14"/>
        <v>60000</v>
      </c>
    </row>
    <row r="93" spans="1:11" ht="17.25" customHeight="1">
      <c r="A93" s="127">
        <v>80120</v>
      </c>
      <c r="B93" s="26" t="s">
        <v>41</v>
      </c>
      <c r="C93" s="71">
        <v>314000</v>
      </c>
      <c r="D93" s="71">
        <v>0</v>
      </c>
      <c r="E93" s="72">
        <f t="shared" si="11"/>
        <v>314000</v>
      </c>
      <c r="F93" s="71">
        <f>F109</f>
        <v>-15000</v>
      </c>
      <c r="G93" s="71">
        <f>G100</f>
        <v>0</v>
      </c>
      <c r="H93" s="72">
        <f t="shared" si="13"/>
        <v>-15000</v>
      </c>
      <c r="I93" s="72">
        <f>C93+F93</f>
        <v>299000</v>
      </c>
      <c r="J93" s="72">
        <f>D93+G93</f>
        <v>0</v>
      </c>
      <c r="K93" s="72">
        <f>E93+H93</f>
        <v>299000</v>
      </c>
    </row>
    <row r="94" spans="1:11" ht="17.25" customHeight="1">
      <c r="A94" s="127">
        <v>80130</v>
      </c>
      <c r="B94" s="26" t="s">
        <v>16</v>
      </c>
      <c r="C94" s="71">
        <v>1945507</v>
      </c>
      <c r="D94" s="71">
        <v>200000</v>
      </c>
      <c r="E94" s="72">
        <f t="shared" si="11"/>
        <v>2145507</v>
      </c>
      <c r="F94" s="71">
        <f>F113</f>
        <v>-10000</v>
      </c>
      <c r="G94" s="71">
        <f>G113</f>
        <v>0</v>
      </c>
      <c r="H94" s="72">
        <f t="shared" si="13"/>
        <v>-10000</v>
      </c>
      <c r="I94" s="72">
        <f t="shared" si="14"/>
        <v>1935507</v>
      </c>
      <c r="J94" s="72">
        <f t="shared" si="14"/>
        <v>200000</v>
      </c>
      <c r="K94" s="72">
        <f t="shared" si="14"/>
        <v>2135507</v>
      </c>
    </row>
    <row r="95" spans="1:11" ht="17.25" customHeight="1">
      <c r="A95" s="127">
        <v>80140</v>
      </c>
      <c r="B95" s="26" t="s">
        <v>35</v>
      </c>
      <c r="C95" s="71">
        <v>90000</v>
      </c>
      <c r="D95" s="71">
        <v>0</v>
      </c>
      <c r="E95" s="72">
        <f>C95+D95</f>
        <v>90000</v>
      </c>
      <c r="F95" s="71">
        <v>0</v>
      </c>
      <c r="G95" s="71">
        <v>0</v>
      </c>
      <c r="H95" s="72">
        <f t="shared" si="13"/>
        <v>0</v>
      </c>
      <c r="I95" s="72">
        <f t="shared" si="14"/>
        <v>90000</v>
      </c>
      <c r="J95" s="72">
        <f t="shared" si="14"/>
        <v>0</v>
      </c>
      <c r="K95" s="72">
        <f t="shared" si="14"/>
        <v>90000</v>
      </c>
    </row>
    <row r="96" spans="1:11" ht="17.25" customHeight="1">
      <c r="A96" s="127">
        <v>85201</v>
      </c>
      <c r="B96" s="26" t="s">
        <v>36</v>
      </c>
      <c r="C96" s="71">
        <v>152000</v>
      </c>
      <c r="D96" s="71">
        <v>170000</v>
      </c>
      <c r="E96" s="72">
        <f t="shared" si="11"/>
        <v>322000</v>
      </c>
      <c r="F96" s="71">
        <v>0</v>
      </c>
      <c r="G96" s="71">
        <v>0</v>
      </c>
      <c r="H96" s="72">
        <f t="shared" si="13"/>
        <v>0</v>
      </c>
      <c r="I96" s="72">
        <f t="shared" si="14"/>
        <v>152000</v>
      </c>
      <c r="J96" s="72">
        <f t="shared" si="14"/>
        <v>170000</v>
      </c>
      <c r="K96" s="72">
        <f t="shared" si="14"/>
        <v>322000</v>
      </c>
    </row>
    <row r="97" spans="1:11" ht="17.25" customHeight="1">
      <c r="A97" s="127">
        <v>85406</v>
      </c>
      <c r="B97" s="26" t="s">
        <v>37</v>
      </c>
      <c r="C97" s="71">
        <v>4879</v>
      </c>
      <c r="D97" s="71">
        <v>0</v>
      </c>
      <c r="E97" s="72">
        <f t="shared" si="11"/>
        <v>4879</v>
      </c>
      <c r="F97" s="71">
        <v>0</v>
      </c>
      <c r="G97" s="71">
        <v>0</v>
      </c>
      <c r="H97" s="72">
        <f t="shared" si="13"/>
        <v>0</v>
      </c>
      <c r="I97" s="72">
        <f t="shared" si="14"/>
        <v>4879</v>
      </c>
      <c r="J97" s="72">
        <f t="shared" si="14"/>
        <v>0</v>
      </c>
      <c r="K97" s="72">
        <f t="shared" si="14"/>
        <v>4879</v>
      </c>
    </row>
    <row r="98" spans="1:11" ht="17.25" customHeight="1">
      <c r="A98" s="127">
        <v>92116</v>
      </c>
      <c r="B98" s="26" t="s">
        <v>38</v>
      </c>
      <c r="C98" s="71">
        <v>47000</v>
      </c>
      <c r="D98" s="71">
        <v>0</v>
      </c>
      <c r="E98" s="72">
        <f>C98+D98</f>
        <v>47000</v>
      </c>
      <c r="F98" s="71">
        <v>0</v>
      </c>
      <c r="G98" s="71">
        <v>0</v>
      </c>
      <c r="H98" s="72">
        <f t="shared" si="13"/>
        <v>0</v>
      </c>
      <c r="I98" s="72">
        <f t="shared" si="14"/>
        <v>47000</v>
      </c>
      <c r="J98" s="72">
        <f t="shared" si="14"/>
        <v>0</v>
      </c>
      <c r="K98" s="72">
        <f t="shared" si="14"/>
        <v>47000</v>
      </c>
    </row>
    <row r="99" spans="1:11" s="67" customFormat="1" ht="17.25" customHeight="1">
      <c r="A99" s="127">
        <v>92118</v>
      </c>
      <c r="B99" s="26" t="s">
        <v>39</v>
      </c>
      <c r="C99" s="71">
        <v>130000</v>
      </c>
      <c r="D99" s="71">
        <v>0</v>
      </c>
      <c r="E99" s="72">
        <f t="shared" si="11"/>
        <v>130000</v>
      </c>
      <c r="F99" s="71">
        <v>0</v>
      </c>
      <c r="G99" s="71">
        <v>0</v>
      </c>
      <c r="H99" s="72">
        <f t="shared" si="13"/>
        <v>0</v>
      </c>
      <c r="I99" s="72">
        <f t="shared" si="14"/>
        <v>130000</v>
      </c>
      <c r="J99" s="72">
        <f t="shared" si="14"/>
        <v>0</v>
      </c>
      <c r="K99" s="72">
        <f t="shared" si="14"/>
        <v>130000</v>
      </c>
    </row>
    <row r="100" spans="1:11" ht="34.5" customHeight="1">
      <c r="A100" s="36"/>
      <c r="B100" s="65" t="s">
        <v>43</v>
      </c>
      <c r="C100" s="66">
        <v>7244417</v>
      </c>
      <c r="D100" s="66">
        <v>371732</v>
      </c>
      <c r="E100" s="14">
        <f t="shared" si="11"/>
        <v>7616149</v>
      </c>
      <c r="F100" s="14">
        <f>F101+F109+F113</f>
        <v>185000</v>
      </c>
      <c r="G100" s="14">
        <f>G101+G109+G113</f>
        <v>0</v>
      </c>
      <c r="H100" s="14">
        <f>F100+G100</f>
        <v>185000</v>
      </c>
      <c r="I100" s="14">
        <f aca="true" t="shared" si="15" ref="I100:K101">C100+F100</f>
        <v>7429417</v>
      </c>
      <c r="J100" s="14">
        <f t="shared" si="15"/>
        <v>371732</v>
      </c>
      <c r="K100" s="14">
        <f t="shared" si="15"/>
        <v>7801149</v>
      </c>
    </row>
    <row r="101" spans="1:11" ht="13.5" customHeight="1">
      <c r="A101" s="161" t="s">
        <v>66</v>
      </c>
      <c r="B101" s="162" t="s">
        <v>67</v>
      </c>
      <c r="C101" s="164">
        <v>4815000</v>
      </c>
      <c r="D101" s="164">
        <v>0</v>
      </c>
      <c r="E101" s="156">
        <f>C101+D101</f>
        <v>4815000</v>
      </c>
      <c r="F101" s="164">
        <f>F103+F107</f>
        <v>210000</v>
      </c>
      <c r="G101" s="164">
        <f>SUM(G103:G107)</f>
        <v>0</v>
      </c>
      <c r="H101" s="156">
        <f>F101+G101</f>
        <v>210000</v>
      </c>
      <c r="I101" s="156">
        <f t="shared" si="15"/>
        <v>5025000</v>
      </c>
      <c r="J101" s="156">
        <f t="shared" si="15"/>
        <v>0</v>
      </c>
      <c r="K101" s="156">
        <f t="shared" si="15"/>
        <v>5025000</v>
      </c>
    </row>
    <row r="102" spans="1:11" ht="13.5" customHeight="1">
      <c r="A102" s="155"/>
      <c r="B102" s="163"/>
      <c r="C102" s="165"/>
      <c r="D102" s="165"/>
      <c r="E102" s="157"/>
      <c r="F102" s="165"/>
      <c r="G102" s="165"/>
      <c r="H102" s="157"/>
      <c r="I102" s="157"/>
      <c r="J102" s="157"/>
      <c r="K102" s="157"/>
    </row>
    <row r="103" spans="1:11" s="61" customFormat="1" ht="18" customHeight="1">
      <c r="A103" s="153" t="s">
        <v>12</v>
      </c>
      <c r="B103" s="61" t="s">
        <v>68</v>
      </c>
      <c r="C103" s="62">
        <v>2880000</v>
      </c>
      <c r="D103" s="62">
        <v>0</v>
      </c>
      <c r="E103" s="62">
        <f>SUM(E104:E106)</f>
        <v>2880000</v>
      </c>
      <c r="F103" s="62">
        <v>110000</v>
      </c>
      <c r="G103" s="62">
        <v>0</v>
      </c>
      <c r="H103" s="63">
        <f>F103+G103</f>
        <v>110000</v>
      </c>
      <c r="I103" s="63">
        <f>C103+F103</f>
        <v>2990000</v>
      </c>
      <c r="J103" s="63">
        <f>D103+G103</f>
        <v>0</v>
      </c>
      <c r="K103" s="63">
        <f>SUM(K104:K106)</f>
        <v>2990000</v>
      </c>
    </row>
    <row r="104" spans="1:11" s="49" customFormat="1" ht="12" customHeight="1">
      <c r="A104" s="154"/>
      <c r="C104" s="50"/>
      <c r="D104" s="50" t="s">
        <v>88</v>
      </c>
      <c r="E104" s="50">
        <v>1930000</v>
      </c>
      <c r="F104" s="50">
        <v>110000</v>
      </c>
      <c r="G104" s="99" t="s">
        <v>88</v>
      </c>
      <c r="H104" s="52"/>
      <c r="I104" s="52"/>
      <c r="J104" s="52" t="s">
        <v>88</v>
      </c>
      <c r="K104" s="52">
        <v>2040000</v>
      </c>
    </row>
    <row r="105" spans="1:11" s="49" customFormat="1" ht="12" customHeight="1">
      <c r="A105" s="154"/>
      <c r="C105" s="50"/>
      <c r="D105" s="50" t="s">
        <v>89</v>
      </c>
      <c r="E105" s="50">
        <v>150000</v>
      </c>
      <c r="F105" s="50"/>
      <c r="G105" s="50"/>
      <c r="H105" s="52"/>
      <c r="I105" s="52"/>
      <c r="J105" s="52" t="s">
        <v>89</v>
      </c>
      <c r="K105" s="52">
        <v>150000</v>
      </c>
    </row>
    <row r="106" spans="1:11" s="55" customFormat="1" ht="12" customHeight="1">
      <c r="A106" s="155"/>
      <c r="C106" s="57"/>
      <c r="D106" s="57" t="s">
        <v>90</v>
      </c>
      <c r="E106" s="57">
        <v>800000</v>
      </c>
      <c r="F106" s="57"/>
      <c r="G106" s="57"/>
      <c r="H106" s="58"/>
      <c r="I106" s="58"/>
      <c r="J106" s="58" t="s">
        <v>90</v>
      </c>
      <c r="K106" s="58">
        <v>800000</v>
      </c>
    </row>
    <row r="107" spans="1:11" s="61" customFormat="1" ht="18" customHeight="1">
      <c r="A107" s="153" t="s">
        <v>12</v>
      </c>
      <c r="B107" s="37" t="s">
        <v>76</v>
      </c>
      <c r="C107" s="62">
        <v>0</v>
      </c>
      <c r="D107" s="62">
        <v>0</v>
      </c>
      <c r="E107" s="62">
        <f>SUM(C107:D107)</f>
        <v>0</v>
      </c>
      <c r="F107" s="62">
        <v>100000</v>
      </c>
      <c r="G107" s="62">
        <v>0</v>
      </c>
      <c r="H107" s="63">
        <f>F107+G107</f>
        <v>100000</v>
      </c>
      <c r="I107" s="63">
        <f aca="true" t="shared" si="16" ref="I107:K109">C107+F107</f>
        <v>100000</v>
      </c>
      <c r="J107" s="63">
        <f t="shared" si="16"/>
        <v>0</v>
      </c>
      <c r="K107" s="63">
        <f t="shared" si="16"/>
        <v>100000</v>
      </c>
    </row>
    <row r="108" spans="1:11" s="51" customFormat="1" ht="14.25" customHeight="1">
      <c r="A108" s="155"/>
      <c r="B108" s="54"/>
      <c r="C108" s="50"/>
      <c r="D108" s="50"/>
      <c r="E108" s="50"/>
      <c r="F108" s="50">
        <v>100000</v>
      </c>
      <c r="G108" s="99" t="s">
        <v>90</v>
      </c>
      <c r="H108" s="52"/>
      <c r="I108" s="52"/>
      <c r="J108" s="52" t="s">
        <v>90</v>
      </c>
      <c r="K108" s="52">
        <v>100000</v>
      </c>
    </row>
    <row r="109" spans="1:11" ht="12.75" customHeight="1">
      <c r="A109" s="161" t="s">
        <v>50</v>
      </c>
      <c r="B109" s="162" t="s">
        <v>51</v>
      </c>
      <c r="C109" s="164">
        <v>314000</v>
      </c>
      <c r="D109" s="164">
        <v>0</v>
      </c>
      <c r="E109" s="156">
        <f t="shared" si="11"/>
        <v>314000</v>
      </c>
      <c r="F109" s="164">
        <f>F111</f>
        <v>-15000</v>
      </c>
      <c r="G109" s="164">
        <f>G111</f>
        <v>0</v>
      </c>
      <c r="H109" s="156">
        <f>F109+G109</f>
        <v>-15000</v>
      </c>
      <c r="I109" s="156">
        <f t="shared" si="16"/>
        <v>299000</v>
      </c>
      <c r="J109" s="156">
        <f t="shared" si="16"/>
        <v>0</v>
      </c>
      <c r="K109" s="156">
        <f t="shared" si="16"/>
        <v>299000</v>
      </c>
    </row>
    <row r="110" spans="1:11" ht="10.5" customHeight="1">
      <c r="A110" s="155"/>
      <c r="B110" s="163"/>
      <c r="C110" s="165"/>
      <c r="D110" s="165"/>
      <c r="E110" s="157"/>
      <c r="F110" s="165"/>
      <c r="G110" s="165"/>
      <c r="H110" s="157"/>
      <c r="I110" s="157"/>
      <c r="J110" s="157"/>
      <c r="K110" s="157"/>
    </row>
    <row r="111" spans="1:11" s="20" customFormat="1" ht="18" customHeight="1">
      <c r="A111" s="153" t="s">
        <v>12</v>
      </c>
      <c r="B111" s="20" t="s">
        <v>52</v>
      </c>
      <c r="C111" s="21">
        <v>314000</v>
      </c>
      <c r="D111" s="21">
        <v>0</v>
      </c>
      <c r="E111" s="21">
        <f>SUM(C111:D111)</f>
        <v>314000</v>
      </c>
      <c r="F111" s="21">
        <v>-15000</v>
      </c>
      <c r="G111" s="21">
        <v>0</v>
      </c>
      <c r="H111" s="16">
        <f>F111+G111</f>
        <v>-15000</v>
      </c>
      <c r="I111" s="16">
        <f aca="true" t="shared" si="17" ref="I111:K113">C111+F111</f>
        <v>299000</v>
      </c>
      <c r="J111" s="16">
        <f t="shared" si="17"/>
        <v>0</v>
      </c>
      <c r="K111" s="16">
        <f t="shared" si="17"/>
        <v>299000</v>
      </c>
    </row>
    <row r="112" spans="1:11" s="51" customFormat="1" ht="13.5" customHeight="1">
      <c r="A112" s="155"/>
      <c r="B112" s="49"/>
      <c r="C112" s="50"/>
      <c r="D112" s="50" t="s">
        <v>88</v>
      </c>
      <c r="E112" s="50">
        <v>314000</v>
      </c>
      <c r="F112" s="50">
        <v>-15000</v>
      </c>
      <c r="G112" s="99" t="s">
        <v>88</v>
      </c>
      <c r="H112" s="52"/>
      <c r="I112" s="52"/>
      <c r="J112" s="52" t="s">
        <v>88</v>
      </c>
      <c r="K112" s="52">
        <v>299000</v>
      </c>
    </row>
    <row r="113" spans="1:11" ht="14.25" customHeight="1">
      <c r="A113" s="161" t="s">
        <v>53</v>
      </c>
      <c r="B113" s="162" t="s">
        <v>54</v>
      </c>
      <c r="C113" s="164">
        <v>1945507</v>
      </c>
      <c r="D113" s="164">
        <v>200000</v>
      </c>
      <c r="E113" s="156">
        <f>C113+D113</f>
        <v>2145507</v>
      </c>
      <c r="F113" s="164">
        <f>F115</f>
        <v>-10000</v>
      </c>
      <c r="G113" s="164">
        <f>G115</f>
        <v>0</v>
      </c>
      <c r="H113" s="156">
        <f>F113+G113</f>
        <v>-10000</v>
      </c>
      <c r="I113" s="156">
        <f t="shared" si="17"/>
        <v>1935507</v>
      </c>
      <c r="J113" s="156">
        <f t="shared" si="17"/>
        <v>200000</v>
      </c>
      <c r="K113" s="156">
        <f t="shared" si="17"/>
        <v>2135507</v>
      </c>
    </row>
    <row r="114" spans="1:11" ht="13.5" customHeight="1">
      <c r="A114" s="155"/>
      <c r="B114" s="163"/>
      <c r="C114" s="165"/>
      <c r="D114" s="165"/>
      <c r="E114" s="157"/>
      <c r="F114" s="165"/>
      <c r="G114" s="165"/>
      <c r="H114" s="157"/>
      <c r="I114" s="157"/>
      <c r="J114" s="157"/>
      <c r="K114" s="157"/>
    </row>
    <row r="115" spans="1:11" s="20" customFormat="1" ht="18" customHeight="1">
      <c r="A115" s="153" t="s">
        <v>12</v>
      </c>
      <c r="B115" s="20" t="s">
        <v>101</v>
      </c>
      <c r="C115" s="21">
        <v>80500</v>
      </c>
      <c r="D115" s="21">
        <v>0</v>
      </c>
      <c r="E115" s="21">
        <f>SUM(C115:D115)</f>
        <v>80500</v>
      </c>
      <c r="F115" s="21">
        <v>-10000</v>
      </c>
      <c r="G115" s="21">
        <v>0</v>
      </c>
      <c r="H115" s="16">
        <f>F115+G115</f>
        <v>-10000</v>
      </c>
      <c r="I115" s="16">
        <f>C115+F115</f>
        <v>70500</v>
      </c>
      <c r="J115" s="16">
        <f>D115+G115</f>
        <v>0</v>
      </c>
      <c r="K115" s="16">
        <f>E115+H115</f>
        <v>70500</v>
      </c>
    </row>
    <row r="116" spans="1:11" s="28" customFormat="1" ht="13.5" customHeight="1">
      <c r="A116" s="154"/>
      <c r="B116" s="22" t="s">
        <v>100</v>
      </c>
      <c r="C116" s="17"/>
      <c r="D116" s="50" t="s">
        <v>88</v>
      </c>
      <c r="E116" s="23">
        <v>60500</v>
      </c>
      <c r="F116" s="17"/>
      <c r="G116" s="17"/>
      <c r="H116" s="18"/>
      <c r="I116" s="18"/>
      <c r="J116" s="43" t="s">
        <v>88</v>
      </c>
      <c r="K116" s="52">
        <v>60500</v>
      </c>
    </row>
    <row r="117" spans="1:11" s="51" customFormat="1" ht="12" customHeight="1">
      <c r="A117" s="155"/>
      <c r="B117" s="55"/>
      <c r="C117" s="57"/>
      <c r="D117" s="57" t="s">
        <v>90</v>
      </c>
      <c r="E117" s="57">
        <v>20000</v>
      </c>
      <c r="F117" s="57">
        <v>-10000</v>
      </c>
      <c r="G117" s="101" t="s">
        <v>90</v>
      </c>
      <c r="H117" s="58"/>
      <c r="I117" s="58"/>
      <c r="J117" s="58" t="s">
        <v>90</v>
      </c>
      <c r="K117" s="57">
        <v>10000</v>
      </c>
    </row>
    <row r="118" spans="1:11" s="108" customFormat="1" ht="18" customHeight="1">
      <c r="A118" s="158" t="s">
        <v>12</v>
      </c>
      <c r="B118" s="109" t="s">
        <v>102</v>
      </c>
      <c r="C118" s="105">
        <v>1760000</v>
      </c>
      <c r="D118" s="105">
        <v>200000</v>
      </c>
      <c r="E118" s="105">
        <f>SUM(C118:D118)</f>
        <v>1960000</v>
      </c>
      <c r="F118" s="105"/>
      <c r="G118" s="106"/>
      <c r="H118" s="107"/>
      <c r="I118" s="16">
        <f>C118+F118</f>
        <v>1760000</v>
      </c>
      <c r="J118" s="16">
        <f>D118+G118</f>
        <v>200000</v>
      </c>
      <c r="K118" s="16">
        <f>E118+H118</f>
        <v>1960000</v>
      </c>
    </row>
    <row r="119" spans="1:11" s="108" customFormat="1" ht="14.25" customHeight="1">
      <c r="A119" s="159"/>
      <c r="B119" s="109" t="s">
        <v>103</v>
      </c>
      <c r="C119" s="105"/>
      <c r="D119" s="50" t="s">
        <v>88</v>
      </c>
      <c r="E119" s="50">
        <v>980000</v>
      </c>
      <c r="F119" s="50"/>
      <c r="G119" s="99"/>
      <c r="H119" s="52"/>
      <c r="I119" s="52"/>
      <c r="J119" s="50" t="s">
        <v>88</v>
      </c>
      <c r="K119" s="50">
        <v>980000</v>
      </c>
    </row>
    <row r="120" spans="1:11" s="108" customFormat="1" ht="12" customHeight="1">
      <c r="A120" s="159"/>
      <c r="B120" s="109" t="s">
        <v>104</v>
      </c>
      <c r="C120" s="105"/>
      <c r="D120" s="50" t="s">
        <v>89</v>
      </c>
      <c r="E120" s="50">
        <v>780000</v>
      </c>
      <c r="F120" s="50"/>
      <c r="G120" s="99"/>
      <c r="H120" s="52"/>
      <c r="I120" s="52"/>
      <c r="J120" s="50" t="s">
        <v>89</v>
      </c>
      <c r="K120" s="50">
        <v>780000</v>
      </c>
    </row>
    <row r="121" spans="1:11" s="121" customFormat="1" ht="14.25" customHeight="1">
      <c r="A121" s="159"/>
      <c r="B121" s="115" t="s">
        <v>98</v>
      </c>
      <c r="C121" s="116"/>
      <c r="D121" s="117"/>
      <c r="E121" s="118">
        <v>0</v>
      </c>
      <c r="F121" s="116">
        <v>15000</v>
      </c>
      <c r="G121" s="116">
        <v>0</v>
      </c>
      <c r="H121" s="119">
        <f>SUM(F121:G121)</f>
        <v>15000</v>
      </c>
      <c r="I121" s="119">
        <v>15000</v>
      </c>
      <c r="J121" s="115">
        <v>0</v>
      </c>
      <c r="K121" s="116">
        <v>15000</v>
      </c>
    </row>
    <row r="122" spans="1:11" s="87" customFormat="1" ht="14.25" customHeight="1">
      <c r="A122" s="160"/>
      <c r="B122" s="87" t="s">
        <v>99</v>
      </c>
      <c r="C122" s="88"/>
      <c r="D122" s="89"/>
      <c r="E122" s="90">
        <v>1960000</v>
      </c>
      <c r="F122" s="88"/>
      <c r="G122" s="88"/>
      <c r="H122" s="11"/>
      <c r="I122" s="11"/>
      <c r="J122" s="27"/>
      <c r="K122" s="93">
        <f>K118++K121</f>
        <v>1975000</v>
      </c>
    </row>
    <row r="123" spans="1:11" ht="30" customHeight="1">
      <c r="A123" s="12"/>
      <c r="B123" s="12" t="s">
        <v>71</v>
      </c>
      <c r="C123" s="30">
        <v>1291200</v>
      </c>
      <c r="D123" s="30">
        <v>0</v>
      </c>
      <c r="E123" s="31">
        <f>C123+D123</f>
        <v>1291200</v>
      </c>
      <c r="F123" s="31">
        <f>F124</f>
        <v>-410000</v>
      </c>
      <c r="G123" s="31">
        <f>G124</f>
        <v>0</v>
      </c>
      <c r="H123" s="31">
        <f>F123+G123</f>
        <v>-410000</v>
      </c>
      <c r="I123" s="3">
        <f aca="true" t="shared" si="18" ref="I123:K124">C123+F123</f>
        <v>881200</v>
      </c>
      <c r="J123" s="3">
        <f t="shared" si="18"/>
        <v>0</v>
      </c>
      <c r="K123" s="3">
        <f t="shared" si="18"/>
        <v>881200</v>
      </c>
    </row>
    <row r="124" spans="1:11" s="29" customFormat="1" ht="17.25" customHeight="1">
      <c r="A124" s="161" t="s">
        <v>66</v>
      </c>
      <c r="B124" s="162" t="s">
        <v>75</v>
      </c>
      <c r="C124" s="164">
        <v>1291200</v>
      </c>
      <c r="D124" s="164">
        <v>0</v>
      </c>
      <c r="E124" s="156">
        <f>C124+D124</f>
        <v>1291200</v>
      </c>
      <c r="F124" s="164">
        <f>F126+F128+F130+F132</f>
        <v>-410000</v>
      </c>
      <c r="G124" s="164">
        <f>G126+G128+G130+G132</f>
        <v>0</v>
      </c>
      <c r="H124" s="156">
        <f>F124+G124</f>
        <v>-410000</v>
      </c>
      <c r="I124" s="156">
        <f t="shared" si="18"/>
        <v>881200</v>
      </c>
      <c r="J124" s="156">
        <f t="shared" si="18"/>
        <v>0</v>
      </c>
      <c r="K124" s="156">
        <f t="shared" si="18"/>
        <v>881200</v>
      </c>
    </row>
    <row r="125" spans="1:11" s="29" customFormat="1" ht="15.75" customHeight="1">
      <c r="A125" s="155"/>
      <c r="B125" s="163"/>
      <c r="C125" s="165"/>
      <c r="D125" s="165"/>
      <c r="E125" s="157"/>
      <c r="F125" s="165"/>
      <c r="G125" s="165"/>
      <c r="H125" s="157"/>
      <c r="I125" s="157"/>
      <c r="J125" s="157"/>
      <c r="K125" s="157"/>
    </row>
    <row r="126" spans="1:11" s="35" customFormat="1" ht="18" customHeight="1">
      <c r="A126" s="153" t="s">
        <v>12</v>
      </c>
      <c r="B126" s="34" t="s">
        <v>76</v>
      </c>
      <c r="C126" s="15">
        <v>100000</v>
      </c>
      <c r="D126" s="15">
        <v>0</v>
      </c>
      <c r="E126" s="15">
        <f>SUM(C126:D126)</f>
        <v>100000</v>
      </c>
      <c r="F126" s="15">
        <v>-100000</v>
      </c>
      <c r="G126" s="15">
        <v>0</v>
      </c>
      <c r="H126" s="16">
        <f>F126+G126</f>
        <v>-100000</v>
      </c>
      <c r="I126" s="16">
        <f aca="true" t="shared" si="19" ref="I126:K128">C126+F126</f>
        <v>0</v>
      </c>
      <c r="J126" s="16">
        <f t="shared" si="19"/>
        <v>0</v>
      </c>
      <c r="K126" s="16">
        <f t="shared" si="19"/>
        <v>0</v>
      </c>
    </row>
    <row r="127" spans="1:11" s="79" customFormat="1" ht="9.75" customHeight="1">
      <c r="A127" s="155"/>
      <c r="B127" s="80"/>
      <c r="C127" s="81"/>
      <c r="D127" s="81" t="s">
        <v>90</v>
      </c>
      <c r="E127" s="81">
        <v>100000</v>
      </c>
      <c r="F127" s="81">
        <v>-100000</v>
      </c>
      <c r="G127" s="100" t="s">
        <v>90</v>
      </c>
      <c r="H127" s="82"/>
      <c r="I127" s="82"/>
      <c r="J127" s="82"/>
      <c r="K127" s="82"/>
    </row>
    <row r="128" spans="1:11" s="20" customFormat="1" ht="18" customHeight="1">
      <c r="A128" s="153" t="s">
        <v>12</v>
      </c>
      <c r="B128" s="34" t="s">
        <v>77</v>
      </c>
      <c r="C128" s="21">
        <v>241500</v>
      </c>
      <c r="D128" s="21">
        <v>0</v>
      </c>
      <c r="E128" s="21">
        <f>SUM(C128:D128)</f>
        <v>241500</v>
      </c>
      <c r="F128" s="21">
        <v>-220500</v>
      </c>
      <c r="G128" s="21">
        <v>0</v>
      </c>
      <c r="H128" s="16">
        <f>F128+G128</f>
        <v>-220500</v>
      </c>
      <c r="I128" s="16">
        <f t="shared" si="19"/>
        <v>21000</v>
      </c>
      <c r="J128" s="16">
        <f t="shared" si="19"/>
        <v>0</v>
      </c>
      <c r="K128" s="16">
        <f t="shared" si="19"/>
        <v>21000</v>
      </c>
    </row>
    <row r="129" spans="1:11" s="55" customFormat="1" ht="11.25" customHeight="1">
      <c r="A129" s="155"/>
      <c r="B129" s="56"/>
      <c r="C129" s="57"/>
      <c r="D129" s="57" t="s">
        <v>90</v>
      </c>
      <c r="E129" s="57">
        <v>241500</v>
      </c>
      <c r="F129" s="57">
        <v>-220500</v>
      </c>
      <c r="G129" s="101" t="s">
        <v>90</v>
      </c>
      <c r="H129" s="58"/>
      <c r="I129" s="58"/>
      <c r="J129" s="58" t="s">
        <v>90</v>
      </c>
      <c r="K129" s="58">
        <v>21000</v>
      </c>
    </row>
    <row r="130" spans="1:11" s="35" customFormat="1" ht="18" customHeight="1">
      <c r="A130" s="153" t="s">
        <v>12</v>
      </c>
      <c r="B130" s="34" t="s">
        <v>95</v>
      </c>
      <c r="C130" s="15">
        <v>100000</v>
      </c>
      <c r="D130" s="15">
        <v>0</v>
      </c>
      <c r="E130" s="15">
        <f>SUM(C130:D130)</f>
        <v>100000</v>
      </c>
      <c r="F130" s="15">
        <v>-100000</v>
      </c>
      <c r="G130" s="15">
        <v>0</v>
      </c>
      <c r="H130" s="16">
        <f>F130+G130</f>
        <v>-100000</v>
      </c>
      <c r="I130" s="16">
        <f>C130+F130</f>
        <v>0</v>
      </c>
      <c r="J130" s="16">
        <f>D130+G130</f>
        <v>0</v>
      </c>
      <c r="K130" s="16">
        <f>E130+H130</f>
        <v>0</v>
      </c>
    </row>
    <row r="131" spans="1:11" s="83" customFormat="1" ht="11.25" customHeight="1">
      <c r="A131" s="155"/>
      <c r="B131" s="84" t="s">
        <v>96</v>
      </c>
      <c r="C131" s="74"/>
      <c r="D131" s="57" t="s">
        <v>90</v>
      </c>
      <c r="E131" s="57">
        <v>100000</v>
      </c>
      <c r="F131" s="57">
        <v>-100000</v>
      </c>
      <c r="G131" s="101" t="s">
        <v>90</v>
      </c>
      <c r="H131" s="74"/>
      <c r="I131" s="74"/>
      <c r="J131" s="74"/>
      <c r="K131" s="74"/>
    </row>
    <row r="132" spans="1:11" s="125" customFormat="1" ht="18" customHeight="1">
      <c r="A132" s="158" t="s">
        <v>12</v>
      </c>
      <c r="B132" s="122" t="s">
        <v>107</v>
      </c>
      <c r="C132" s="123">
        <v>62500</v>
      </c>
      <c r="D132" s="123">
        <v>0</v>
      </c>
      <c r="E132" s="123">
        <f>SUM(C132:D132)</f>
        <v>62500</v>
      </c>
      <c r="F132" s="123">
        <v>10500</v>
      </c>
      <c r="G132" s="123">
        <v>0</v>
      </c>
      <c r="H132" s="124">
        <f>F132+G132</f>
        <v>10500</v>
      </c>
      <c r="I132" s="124">
        <f>C132+F132</f>
        <v>73000</v>
      </c>
      <c r="J132" s="124">
        <f>D132+G132</f>
        <v>0</v>
      </c>
      <c r="K132" s="124">
        <f>SUM(K133:K134)</f>
        <v>73000</v>
      </c>
    </row>
    <row r="133" spans="1:11" s="113" customFormat="1" ht="13.5" customHeight="1">
      <c r="A133" s="159"/>
      <c r="B133" s="95"/>
      <c r="C133" s="76"/>
      <c r="D133" s="75" t="s">
        <v>90</v>
      </c>
      <c r="E133" s="76">
        <v>52500</v>
      </c>
      <c r="F133" s="76">
        <v>10500</v>
      </c>
      <c r="G133" s="76" t="s">
        <v>90</v>
      </c>
      <c r="H133" s="24"/>
      <c r="I133" s="24"/>
      <c r="J133" s="44" t="s">
        <v>90</v>
      </c>
      <c r="K133" s="24">
        <v>63000</v>
      </c>
    </row>
    <row r="134" spans="1:11" s="55" customFormat="1" ht="11.25" customHeight="1">
      <c r="A134" s="160"/>
      <c r="B134" s="114"/>
      <c r="C134" s="57"/>
      <c r="D134" s="57" t="s">
        <v>88</v>
      </c>
      <c r="E134" s="57">
        <v>10000</v>
      </c>
      <c r="F134" s="57"/>
      <c r="G134" s="101"/>
      <c r="H134" s="57"/>
      <c r="I134" s="57"/>
      <c r="J134" s="57" t="s">
        <v>88</v>
      </c>
      <c r="K134" s="57">
        <v>10000</v>
      </c>
    </row>
    <row r="135" spans="3:11" ht="13.5" customHeight="1">
      <c r="C135" s="1"/>
      <c r="D135" s="1"/>
      <c r="E135" s="1"/>
      <c r="F135" s="1"/>
      <c r="G135" s="1"/>
      <c r="H135" s="1"/>
      <c r="I135" s="1"/>
      <c r="J135" s="1"/>
      <c r="K135" s="102"/>
    </row>
    <row r="136" spans="3:11" ht="13.5" customHeight="1">
      <c r="C136" s="1"/>
      <c r="D136" s="1"/>
      <c r="E136" s="1"/>
      <c r="F136" s="1"/>
      <c r="G136" s="1"/>
      <c r="H136" s="1"/>
      <c r="I136" s="1"/>
      <c r="J136" s="1"/>
      <c r="K136" s="102"/>
    </row>
    <row r="137" spans="3:11" ht="13.5" customHeight="1">
      <c r="C137" s="1"/>
      <c r="D137" s="1"/>
      <c r="E137" s="1"/>
      <c r="F137" s="1"/>
      <c r="G137" s="1"/>
      <c r="H137" s="1"/>
      <c r="I137" s="1"/>
      <c r="J137" s="1"/>
      <c r="K137" s="102"/>
    </row>
    <row r="138" spans="3:11" ht="13.5" customHeight="1">
      <c r="C138" s="1"/>
      <c r="D138" s="1"/>
      <c r="E138" s="1"/>
      <c r="F138" s="1"/>
      <c r="G138" s="1"/>
      <c r="H138" s="1"/>
      <c r="I138" s="1"/>
      <c r="J138" s="1"/>
      <c r="K138" s="102"/>
    </row>
    <row r="139" spans="3:11" ht="13.5" customHeight="1">
      <c r="C139" s="1"/>
      <c r="D139" s="1"/>
      <c r="E139" s="1"/>
      <c r="F139" s="1"/>
      <c r="G139" s="1"/>
      <c r="H139" s="1"/>
      <c r="I139" s="1"/>
      <c r="J139" s="1"/>
      <c r="K139" s="102"/>
    </row>
    <row r="140" spans="3:11" ht="13.5" customHeight="1">
      <c r="C140" s="1"/>
      <c r="D140" s="1"/>
      <c r="E140" s="1"/>
      <c r="F140" s="1"/>
      <c r="G140" s="1"/>
      <c r="H140" s="1"/>
      <c r="I140" s="1"/>
      <c r="J140" s="1"/>
      <c r="K140" s="102"/>
    </row>
    <row r="141" spans="3:11" ht="13.5" customHeight="1">
      <c r="C141" s="1"/>
      <c r="D141" s="1"/>
      <c r="E141" s="1"/>
      <c r="F141" s="1"/>
      <c r="G141" s="1"/>
      <c r="H141" s="1"/>
      <c r="I141" s="1"/>
      <c r="J141" s="1"/>
      <c r="K141" s="102"/>
    </row>
    <row r="142" spans="3:11" ht="13.5" customHeight="1">
      <c r="C142" s="1"/>
      <c r="D142" s="1"/>
      <c r="E142" s="1"/>
      <c r="F142" s="1"/>
      <c r="G142" s="1"/>
      <c r="H142" s="1"/>
      <c r="I142" s="1"/>
      <c r="J142" s="1"/>
      <c r="K142" s="102"/>
    </row>
    <row r="143" spans="3:11" ht="13.5" customHeight="1">
      <c r="C143" s="1"/>
      <c r="D143" s="1"/>
      <c r="E143" s="1"/>
      <c r="F143" s="1"/>
      <c r="G143" s="1"/>
      <c r="H143" s="1"/>
      <c r="I143" s="1"/>
      <c r="J143" s="1"/>
      <c r="K143" s="102"/>
    </row>
    <row r="144" spans="3:11" ht="13.5" customHeight="1">
      <c r="C144" s="1"/>
      <c r="D144" s="1"/>
      <c r="E144" s="1"/>
      <c r="F144" s="1"/>
      <c r="G144" s="1"/>
      <c r="H144" s="1"/>
      <c r="I144" s="1"/>
      <c r="J144" s="1"/>
      <c r="K144" s="102"/>
    </row>
    <row r="145" spans="3:11" ht="13.5" customHeight="1">
      <c r="C145" s="1"/>
      <c r="D145" s="1"/>
      <c r="E145" s="1"/>
      <c r="F145" s="1"/>
      <c r="G145" s="1"/>
      <c r="H145" s="1"/>
      <c r="I145" s="1"/>
      <c r="J145" s="1"/>
      <c r="K145" s="102"/>
    </row>
    <row r="146" spans="3:11" ht="13.5" customHeight="1">
      <c r="C146" s="1"/>
      <c r="D146" s="1"/>
      <c r="E146" s="1"/>
      <c r="F146" s="1"/>
      <c r="G146" s="1"/>
      <c r="H146" s="1"/>
      <c r="I146" s="1"/>
      <c r="J146" s="1"/>
      <c r="K146" s="102"/>
    </row>
    <row r="147" spans="3:11" ht="13.5" customHeight="1">
      <c r="C147" s="1"/>
      <c r="D147" s="1"/>
      <c r="E147" s="1"/>
      <c r="F147" s="1"/>
      <c r="G147" s="1"/>
      <c r="H147" s="1"/>
      <c r="I147" s="1"/>
      <c r="J147" s="1"/>
      <c r="K147" s="102"/>
    </row>
    <row r="148" spans="3:11" ht="13.5" customHeight="1">
      <c r="C148" s="1"/>
      <c r="D148" s="1"/>
      <c r="E148" s="1"/>
      <c r="F148" s="1"/>
      <c r="G148" s="1"/>
      <c r="H148" s="1"/>
      <c r="I148" s="1"/>
      <c r="J148" s="1"/>
      <c r="K148" s="102"/>
    </row>
    <row r="149" spans="3:11" ht="13.5" customHeight="1">
      <c r="C149" s="1"/>
      <c r="D149" s="1"/>
      <c r="E149" s="1"/>
      <c r="F149" s="1"/>
      <c r="G149" s="1"/>
      <c r="H149" s="1"/>
      <c r="I149" s="1"/>
      <c r="J149" s="1"/>
      <c r="K149" s="102"/>
    </row>
    <row r="150" spans="3:11" ht="13.5" customHeight="1">
      <c r="C150" s="1"/>
      <c r="D150" s="1"/>
      <c r="E150" s="1"/>
      <c r="F150" s="1"/>
      <c r="G150" s="1"/>
      <c r="H150" s="1"/>
      <c r="I150" s="1"/>
      <c r="J150" s="1"/>
      <c r="K150" s="102"/>
    </row>
    <row r="151" spans="3:11" ht="13.5" customHeight="1">
      <c r="C151" s="1"/>
      <c r="D151" s="1"/>
      <c r="E151" s="1"/>
      <c r="F151" s="1"/>
      <c r="G151" s="1"/>
      <c r="H151" s="1"/>
      <c r="I151" s="1"/>
      <c r="J151" s="1"/>
      <c r="K151" s="102"/>
    </row>
    <row r="152" spans="3:11" ht="13.5" customHeight="1">
      <c r="C152" s="1"/>
      <c r="D152" s="1"/>
      <c r="E152" s="1"/>
      <c r="F152" s="1"/>
      <c r="G152" s="1"/>
      <c r="H152" s="1"/>
      <c r="I152" s="1"/>
      <c r="J152" s="1"/>
      <c r="K152" s="102"/>
    </row>
    <row r="153" spans="3:11" ht="13.5" customHeight="1">
      <c r="C153" s="1"/>
      <c r="D153" s="1"/>
      <c r="E153" s="1"/>
      <c r="F153" s="1"/>
      <c r="G153" s="1"/>
      <c r="H153" s="1"/>
      <c r="I153" s="1"/>
      <c r="J153" s="1"/>
      <c r="K153" s="102"/>
    </row>
    <row r="154" spans="3:11" ht="13.5" customHeight="1">
      <c r="C154" s="1"/>
      <c r="D154" s="1"/>
      <c r="E154" s="1"/>
      <c r="F154" s="1"/>
      <c r="G154" s="1"/>
      <c r="H154" s="1"/>
      <c r="I154" s="1"/>
      <c r="J154" s="1"/>
      <c r="K154" s="102"/>
    </row>
    <row r="155" spans="3:11" ht="13.5" customHeight="1">
      <c r="C155" s="1"/>
      <c r="D155" s="1"/>
      <c r="E155" s="1"/>
      <c r="F155" s="1"/>
      <c r="G155" s="1"/>
      <c r="H155" s="1"/>
      <c r="I155" s="1"/>
      <c r="J155" s="1"/>
      <c r="K155" s="102"/>
    </row>
    <row r="156" spans="3:11" ht="13.5" customHeight="1">
      <c r="C156" s="1"/>
      <c r="D156" s="1"/>
      <c r="E156" s="1"/>
      <c r="F156" s="1"/>
      <c r="G156" s="1"/>
      <c r="H156" s="1"/>
      <c r="I156" s="1"/>
      <c r="J156" s="1"/>
      <c r="K156" s="102"/>
    </row>
    <row r="157" spans="3:11" ht="13.5" customHeight="1">
      <c r="C157" s="1"/>
      <c r="D157" s="1"/>
      <c r="E157" s="1"/>
      <c r="F157" s="1"/>
      <c r="G157" s="1"/>
      <c r="H157" s="1"/>
      <c r="I157" s="1"/>
      <c r="J157" s="1"/>
      <c r="K157" s="102"/>
    </row>
    <row r="158" spans="3:11" ht="13.5" customHeight="1">
      <c r="C158" s="1"/>
      <c r="D158" s="1"/>
      <c r="E158" s="1"/>
      <c r="F158" s="1"/>
      <c r="G158" s="1"/>
      <c r="H158" s="1"/>
      <c r="I158" s="1"/>
      <c r="J158" s="1"/>
      <c r="K158" s="102"/>
    </row>
    <row r="159" spans="3:11" ht="13.5" customHeight="1">
      <c r="C159" s="1"/>
      <c r="D159" s="1"/>
      <c r="E159" s="1"/>
      <c r="F159" s="1"/>
      <c r="G159" s="1"/>
      <c r="H159" s="1"/>
      <c r="I159" s="1"/>
      <c r="J159" s="1"/>
      <c r="K159" s="102"/>
    </row>
    <row r="160" spans="3:11" ht="13.5" customHeight="1">
      <c r="C160" s="1"/>
      <c r="D160" s="1"/>
      <c r="E160" s="1"/>
      <c r="F160" s="1"/>
      <c r="G160" s="1"/>
      <c r="H160" s="1"/>
      <c r="I160" s="1"/>
      <c r="J160" s="1"/>
      <c r="K160" s="102"/>
    </row>
    <row r="161" spans="3:11" ht="13.5" customHeight="1">
      <c r="C161" s="1"/>
      <c r="D161" s="1"/>
      <c r="E161" s="1"/>
      <c r="F161" s="1"/>
      <c r="G161" s="1"/>
      <c r="H161" s="1"/>
      <c r="I161" s="1"/>
      <c r="J161" s="1"/>
      <c r="K161" s="92"/>
    </row>
    <row r="162" spans="3:11" ht="13.5" customHeight="1">
      <c r="C162" s="1"/>
      <c r="D162" s="1"/>
      <c r="E162" s="1"/>
      <c r="F162" s="1"/>
      <c r="G162" s="1"/>
      <c r="H162" s="1"/>
      <c r="I162" s="1"/>
      <c r="J162" s="1"/>
      <c r="K162" s="92"/>
    </row>
    <row r="163" spans="3:11" ht="13.5" customHeight="1">
      <c r="C163" s="1"/>
      <c r="D163" s="1"/>
      <c r="E163" s="1"/>
      <c r="F163" s="1"/>
      <c r="G163" s="1"/>
      <c r="H163" s="1"/>
      <c r="I163" s="1"/>
      <c r="J163" s="1"/>
      <c r="K163" s="92"/>
    </row>
    <row r="164" spans="3:11" ht="13.5" customHeight="1">
      <c r="C164" s="1"/>
      <c r="D164" s="1"/>
      <c r="E164" s="1"/>
      <c r="F164" s="1"/>
      <c r="G164" s="1"/>
      <c r="H164" s="1"/>
      <c r="I164" s="1"/>
      <c r="J164" s="1"/>
      <c r="K164" s="92"/>
    </row>
    <row r="165" spans="3:11" ht="13.5" customHeight="1">
      <c r="C165" s="1"/>
      <c r="D165" s="1"/>
      <c r="E165" s="1"/>
      <c r="F165" s="1"/>
      <c r="G165" s="1"/>
      <c r="H165" s="1"/>
      <c r="I165" s="1"/>
      <c r="J165" s="1"/>
      <c r="K165" s="92"/>
    </row>
    <row r="166" spans="3:11" ht="13.5" customHeight="1">
      <c r="C166" s="1"/>
      <c r="D166" s="1"/>
      <c r="E166" s="1"/>
      <c r="F166" s="1"/>
      <c r="G166" s="1"/>
      <c r="H166" s="1"/>
      <c r="I166" s="1"/>
      <c r="J166" s="1"/>
      <c r="K166" s="92"/>
    </row>
    <row r="167" spans="3:11" ht="13.5" customHeight="1">
      <c r="C167" s="1"/>
      <c r="D167" s="1"/>
      <c r="E167" s="1"/>
      <c r="F167" s="1"/>
      <c r="G167" s="1"/>
      <c r="H167" s="1"/>
      <c r="I167" s="1"/>
      <c r="J167" s="1"/>
      <c r="K167" s="92"/>
    </row>
    <row r="168" spans="10:11" ht="13.5" customHeight="1">
      <c r="J168" s="170"/>
      <c r="K168" s="171"/>
    </row>
    <row r="169" spans="10:11" ht="13.5" customHeight="1">
      <c r="J169" s="170"/>
      <c r="K169" s="171"/>
    </row>
    <row r="170" spans="10:11" ht="13.5" customHeight="1">
      <c r="J170" s="170"/>
      <c r="K170" s="171"/>
    </row>
    <row r="171" spans="10:11" ht="13.5" customHeight="1">
      <c r="J171" s="170"/>
      <c r="K171" s="171"/>
    </row>
    <row r="172" ht="13.5" customHeight="1"/>
    <row r="173" spans="3:11" ht="13.5" customHeight="1">
      <c r="C173" s="1"/>
      <c r="D173" s="1"/>
      <c r="E173" s="1"/>
      <c r="F173" s="1"/>
      <c r="G173" s="1"/>
      <c r="H173" s="8"/>
      <c r="I173" s="8"/>
      <c r="J173" s="8"/>
      <c r="K173" s="91"/>
    </row>
    <row r="174" spans="3:11" ht="13.5" customHeight="1">
      <c r="C174" s="1"/>
      <c r="D174" s="1"/>
      <c r="E174" s="1"/>
      <c r="F174" s="1"/>
      <c r="G174" s="1"/>
      <c r="H174" s="8"/>
      <c r="I174" s="8"/>
      <c r="J174" s="8"/>
      <c r="K174" s="91"/>
    </row>
    <row r="175" spans="3:11" ht="13.5" customHeight="1">
      <c r="C175" s="1"/>
      <c r="D175" s="1"/>
      <c r="E175" s="1"/>
      <c r="F175" s="1"/>
      <c r="G175" s="1"/>
      <c r="H175" s="8"/>
      <c r="I175" s="8"/>
      <c r="J175" s="8"/>
      <c r="K175" s="91"/>
    </row>
    <row r="176" spans="3:11" ht="13.5" customHeight="1">
      <c r="C176" s="1"/>
      <c r="D176" s="1"/>
      <c r="E176" s="1"/>
      <c r="F176" s="1"/>
      <c r="G176" s="1"/>
      <c r="H176" s="8"/>
      <c r="I176" s="8"/>
      <c r="J176" s="8"/>
      <c r="K176" s="91"/>
    </row>
    <row r="177" spans="3:11" ht="13.5" customHeight="1">
      <c r="C177" s="1"/>
      <c r="D177" s="1"/>
      <c r="E177" s="1"/>
      <c r="F177" s="1"/>
      <c r="G177" s="1"/>
      <c r="H177" s="1"/>
      <c r="I177" s="1"/>
      <c r="J177" s="1"/>
      <c r="K177" s="92"/>
    </row>
    <row r="178" spans="3:11" ht="13.5" customHeight="1">
      <c r="C178" s="1"/>
      <c r="D178" s="1"/>
      <c r="E178" s="1"/>
      <c r="F178" s="1"/>
      <c r="G178" s="1"/>
      <c r="H178" s="1"/>
      <c r="I178" s="1"/>
      <c r="J178" s="1"/>
      <c r="K178" s="92"/>
    </row>
    <row r="179" spans="3:11" ht="13.5" customHeight="1">
      <c r="C179" s="1"/>
      <c r="D179" s="1"/>
      <c r="E179" s="1"/>
      <c r="F179" s="1"/>
      <c r="G179" s="1"/>
      <c r="H179" s="1"/>
      <c r="I179" s="1"/>
      <c r="J179" s="1"/>
      <c r="K179" s="92"/>
    </row>
    <row r="180" spans="3:11" ht="13.5" customHeight="1">
      <c r="C180" s="1"/>
      <c r="D180" s="1"/>
      <c r="E180" s="1"/>
      <c r="F180" s="1"/>
      <c r="G180" s="1"/>
      <c r="H180" s="1"/>
      <c r="I180" s="1"/>
      <c r="J180" s="1"/>
      <c r="K180" s="92"/>
    </row>
    <row r="181" spans="3:11" ht="13.5" customHeight="1">
      <c r="C181" s="1"/>
      <c r="D181" s="1"/>
      <c r="E181" s="1"/>
      <c r="F181" s="1"/>
      <c r="G181" s="1"/>
      <c r="H181" s="1"/>
      <c r="I181" s="1"/>
      <c r="J181" s="1"/>
      <c r="K181" s="92"/>
    </row>
    <row r="182" spans="3:11" ht="13.5" customHeight="1">
      <c r="C182" s="1"/>
      <c r="D182" s="1"/>
      <c r="E182" s="1"/>
      <c r="F182" s="1"/>
      <c r="G182" s="1"/>
      <c r="H182" s="1"/>
      <c r="I182" s="1"/>
      <c r="J182" s="1"/>
      <c r="K182" s="92"/>
    </row>
    <row r="183" spans="3:11" ht="13.5" customHeight="1">
      <c r="C183" s="1"/>
      <c r="D183" s="1"/>
      <c r="E183" s="1"/>
      <c r="F183" s="1"/>
      <c r="G183" s="1"/>
      <c r="H183" s="1"/>
      <c r="I183" s="1"/>
      <c r="J183" s="1"/>
      <c r="K183" s="92"/>
    </row>
    <row r="184" spans="3:11" ht="13.5" customHeight="1">
      <c r="C184" s="1"/>
      <c r="D184" s="1"/>
      <c r="E184" s="1"/>
      <c r="F184" s="1"/>
      <c r="G184" s="1"/>
      <c r="H184" s="1"/>
      <c r="I184" s="1"/>
      <c r="J184" s="1"/>
      <c r="K184" s="92"/>
    </row>
    <row r="185" spans="3:11" ht="13.5" customHeight="1">
      <c r="C185" s="1"/>
      <c r="D185" s="1"/>
      <c r="E185" s="1"/>
      <c r="F185" s="1"/>
      <c r="G185" s="1"/>
      <c r="H185" s="1"/>
      <c r="I185" s="1"/>
      <c r="J185" s="1"/>
      <c r="K185" s="92"/>
    </row>
    <row r="186" spans="3:11" ht="13.5" customHeight="1">
      <c r="C186" s="1"/>
      <c r="D186" s="1"/>
      <c r="E186" s="1"/>
      <c r="F186" s="1"/>
      <c r="G186" s="1"/>
      <c r="H186" s="1"/>
      <c r="I186" s="1"/>
      <c r="J186" s="1"/>
      <c r="K186" s="92"/>
    </row>
    <row r="187" spans="3:11" ht="13.5" customHeight="1">
      <c r="C187" s="1"/>
      <c r="D187" s="1"/>
      <c r="E187" s="1"/>
      <c r="F187" s="1"/>
      <c r="G187" s="1"/>
      <c r="H187" s="1"/>
      <c r="I187" s="1"/>
      <c r="J187" s="1"/>
      <c r="K187" s="92"/>
    </row>
    <row r="188" spans="3:11" ht="13.5" customHeight="1">
      <c r="C188" s="1"/>
      <c r="D188" s="1"/>
      <c r="E188" s="1"/>
      <c r="F188" s="1"/>
      <c r="G188" s="1"/>
      <c r="H188" s="1"/>
      <c r="I188" s="1"/>
      <c r="J188" s="1"/>
      <c r="K188" s="92"/>
    </row>
    <row r="189" spans="3:11" ht="13.5" customHeight="1">
      <c r="C189" s="1"/>
      <c r="D189" s="1"/>
      <c r="E189" s="1"/>
      <c r="F189" s="1"/>
      <c r="G189" s="1"/>
      <c r="H189" s="1"/>
      <c r="I189" s="1"/>
      <c r="J189" s="1"/>
      <c r="K189" s="92"/>
    </row>
    <row r="190" spans="3:11" ht="13.5" customHeight="1">
      <c r="C190" s="1"/>
      <c r="D190" s="1"/>
      <c r="E190" s="1"/>
      <c r="F190" s="1"/>
      <c r="G190" s="1"/>
      <c r="H190" s="1"/>
      <c r="I190" s="1"/>
      <c r="J190" s="1"/>
      <c r="K190" s="92"/>
    </row>
    <row r="191" spans="3:11" ht="13.5" customHeight="1">
      <c r="C191" s="1"/>
      <c r="D191" s="1"/>
      <c r="E191" s="1"/>
      <c r="F191" s="1"/>
      <c r="G191" s="1"/>
      <c r="H191" s="1"/>
      <c r="I191" s="1"/>
      <c r="J191" s="1"/>
      <c r="K191" s="92"/>
    </row>
    <row r="192" spans="3:11" ht="13.5" customHeight="1">
      <c r="C192" s="1"/>
      <c r="D192" s="1"/>
      <c r="E192" s="1"/>
      <c r="F192" s="1"/>
      <c r="G192" s="1"/>
      <c r="H192" s="1"/>
      <c r="I192" s="1"/>
      <c r="J192" s="1"/>
      <c r="K192" s="92"/>
    </row>
    <row r="193" spans="3:11" ht="13.5" customHeight="1">
      <c r="C193" s="1"/>
      <c r="D193" s="1"/>
      <c r="E193" s="1"/>
      <c r="F193" s="1"/>
      <c r="G193" s="1"/>
      <c r="H193" s="1"/>
      <c r="I193" s="1"/>
      <c r="J193" s="1"/>
      <c r="K193" s="92"/>
    </row>
    <row r="194" spans="3:11" ht="13.5" customHeight="1">
      <c r="C194" s="1"/>
      <c r="D194" s="1"/>
      <c r="E194" s="1"/>
      <c r="F194" s="1"/>
      <c r="G194" s="1"/>
      <c r="H194" s="1"/>
      <c r="I194" s="1"/>
      <c r="J194" s="1"/>
      <c r="K194" s="92"/>
    </row>
    <row r="195" spans="3:11" ht="13.5" customHeight="1">
      <c r="C195" s="1"/>
      <c r="D195" s="1"/>
      <c r="E195" s="1"/>
      <c r="F195" s="1"/>
      <c r="G195" s="1"/>
      <c r="H195" s="1"/>
      <c r="I195" s="1"/>
      <c r="J195" s="1"/>
      <c r="K195" s="92"/>
    </row>
    <row r="196" spans="3:11" ht="13.5" customHeight="1">
      <c r="C196" s="1"/>
      <c r="D196" s="1"/>
      <c r="E196" s="1"/>
      <c r="F196" s="1"/>
      <c r="G196" s="1"/>
      <c r="H196" s="1"/>
      <c r="I196" s="1"/>
      <c r="J196" s="1"/>
      <c r="K196" s="92"/>
    </row>
    <row r="197" spans="3:11" ht="13.5" customHeight="1">
      <c r="C197" s="1"/>
      <c r="D197" s="1"/>
      <c r="E197" s="1"/>
      <c r="F197" s="1"/>
      <c r="G197" s="1"/>
      <c r="H197" s="1"/>
      <c r="I197" s="1"/>
      <c r="J197" s="1"/>
      <c r="K197" s="92"/>
    </row>
    <row r="198" spans="3:11" ht="13.5" customHeight="1">
      <c r="C198" s="1"/>
      <c r="D198" s="1"/>
      <c r="E198" s="1"/>
      <c r="F198" s="1"/>
      <c r="G198" s="1"/>
      <c r="H198" s="1"/>
      <c r="I198" s="1"/>
      <c r="J198" s="1"/>
      <c r="K198" s="92"/>
    </row>
    <row r="199" spans="3:11" ht="13.5" customHeight="1">
      <c r="C199" s="1"/>
      <c r="D199" s="1"/>
      <c r="E199" s="1"/>
      <c r="F199" s="1"/>
      <c r="G199" s="1"/>
      <c r="H199" s="1"/>
      <c r="I199" s="1"/>
      <c r="J199" s="1"/>
      <c r="K199" s="92"/>
    </row>
    <row r="200" spans="3:11" ht="13.5" customHeight="1">
      <c r="C200" s="1"/>
      <c r="D200" s="1"/>
      <c r="E200" s="1"/>
      <c r="F200" s="1"/>
      <c r="G200" s="1"/>
      <c r="H200" s="1"/>
      <c r="I200" s="1"/>
      <c r="J200" s="1"/>
      <c r="K200" s="92"/>
    </row>
    <row r="201" spans="3:11" ht="13.5" customHeight="1">
      <c r="C201" s="1"/>
      <c r="D201" s="1"/>
      <c r="E201" s="1"/>
      <c r="F201" s="1"/>
      <c r="G201" s="1"/>
      <c r="H201" s="1"/>
      <c r="I201" s="1"/>
      <c r="J201" s="1"/>
      <c r="K201" s="92"/>
    </row>
    <row r="202" spans="3:11" ht="13.5" customHeight="1">
      <c r="C202" s="1"/>
      <c r="D202" s="1"/>
      <c r="E202" s="1"/>
      <c r="F202" s="1"/>
      <c r="G202" s="1"/>
      <c r="H202" s="1"/>
      <c r="I202" s="1"/>
      <c r="J202" s="1"/>
      <c r="K202" s="92"/>
    </row>
    <row r="203" spans="3:11" ht="13.5" customHeight="1">
      <c r="C203" s="1"/>
      <c r="D203" s="1"/>
      <c r="E203" s="1"/>
      <c r="F203" s="1"/>
      <c r="G203" s="1"/>
      <c r="H203" s="1"/>
      <c r="I203" s="1"/>
      <c r="J203" s="1"/>
      <c r="K203" s="92"/>
    </row>
    <row r="204" spans="3:11" ht="13.5" customHeight="1">
      <c r="C204" s="1"/>
      <c r="D204" s="1"/>
      <c r="E204" s="1"/>
      <c r="F204" s="1"/>
      <c r="G204" s="1"/>
      <c r="H204" s="1"/>
      <c r="I204" s="1"/>
      <c r="J204" s="1"/>
      <c r="K204" s="92"/>
    </row>
    <row r="205" spans="3:11" ht="13.5" customHeight="1">
      <c r="C205" s="1"/>
      <c r="D205" s="1"/>
      <c r="E205" s="1"/>
      <c r="F205" s="1"/>
      <c r="G205" s="1"/>
      <c r="H205" s="1"/>
      <c r="I205" s="1"/>
      <c r="J205" s="1"/>
      <c r="K205" s="92"/>
    </row>
    <row r="206" spans="3:11" ht="13.5" customHeight="1">
      <c r="C206" s="1"/>
      <c r="D206" s="1"/>
      <c r="E206" s="1"/>
      <c r="F206" s="1"/>
      <c r="G206" s="1"/>
      <c r="H206" s="1"/>
      <c r="I206" s="1"/>
      <c r="J206" s="1"/>
      <c r="K206" s="92"/>
    </row>
    <row r="207" spans="3:11" ht="13.5" customHeight="1">
      <c r="C207" s="1"/>
      <c r="D207" s="1"/>
      <c r="E207" s="1"/>
      <c r="F207" s="1"/>
      <c r="G207" s="1"/>
      <c r="H207" s="1"/>
      <c r="I207" s="1"/>
      <c r="J207" s="1"/>
      <c r="K207" s="92"/>
    </row>
    <row r="208" spans="3:11" ht="13.5" customHeight="1">
      <c r="C208" s="1"/>
      <c r="D208" s="1"/>
      <c r="E208" s="1"/>
      <c r="F208" s="1"/>
      <c r="G208" s="1"/>
      <c r="H208" s="1"/>
      <c r="I208" s="1"/>
      <c r="J208" s="1"/>
      <c r="K208" s="92"/>
    </row>
    <row r="209" spans="3:11" ht="13.5" customHeight="1">
      <c r="C209" s="1"/>
      <c r="D209" s="1"/>
      <c r="E209" s="1"/>
      <c r="F209" s="1"/>
      <c r="G209" s="1"/>
      <c r="H209" s="1"/>
      <c r="I209" s="1"/>
      <c r="J209" s="1"/>
      <c r="K209" s="92"/>
    </row>
    <row r="210" spans="3:11" ht="13.5" customHeight="1">
      <c r="C210" s="1"/>
      <c r="D210" s="1"/>
      <c r="E210" s="1"/>
      <c r="F210" s="1"/>
      <c r="G210" s="1"/>
      <c r="H210" s="1"/>
      <c r="I210" s="1"/>
      <c r="J210" s="1"/>
      <c r="K210" s="92"/>
    </row>
    <row r="211" spans="3:11" ht="13.5" customHeight="1">
      <c r="C211" s="1"/>
      <c r="D211" s="1"/>
      <c r="E211" s="1"/>
      <c r="F211" s="1"/>
      <c r="G211" s="1"/>
      <c r="H211" s="1"/>
      <c r="I211" s="1"/>
      <c r="J211" s="1"/>
      <c r="K211" s="92"/>
    </row>
    <row r="212" spans="3:11" ht="13.5" customHeight="1">
      <c r="C212" s="1"/>
      <c r="D212" s="1"/>
      <c r="E212" s="1"/>
      <c r="F212" s="1"/>
      <c r="G212" s="1"/>
      <c r="H212" s="1"/>
      <c r="I212" s="1"/>
      <c r="J212" s="1"/>
      <c r="K212" s="92"/>
    </row>
    <row r="213" spans="3:11" ht="13.5" customHeight="1">
      <c r="C213" s="1"/>
      <c r="D213" s="1"/>
      <c r="E213" s="1"/>
      <c r="F213" s="1"/>
      <c r="G213" s="1"/>
      <c r="H213" s="1"/>
      <c r="I213" s="1"/>
      <c r="J213" s="1"/>
      <c r="K213" s="92"/>
    </row>
    <row r="214" spans="3:11" ht="13.5" customHeight="1">
      <c r="C214" s="1"/>
      <c r="D214" s="1"/>
      <c r="E214" s="1"/>
      <c r="F214" s="1"/>
      <c r="G214" s="1"/>
      <c r="H214" s="1"/>
      <c r="I214" s="1"/>
      <c r="J214" s="1"/>
      <c r="K214" s="92"/>
    </row>
    <row r="215" spans="3:11" ht="13.5" customHeight="1">
      <c r="C215" s="1"/>
      <c r="D215" s="1"/>
      <c r="E215" s="1"/>
      <c r="F215" s="1"/>
      <c r="G215" s="1"/>
      <c r="H215" s="1"/>
      <c r="I215" s="1"/>
      <c r="J215" s="1"/>
      <c r="K215" s="92"/>
    </row>
    <row r="216" spans="3:11" ht="13.5" customHeight="1">
      <c r="C216" s="1"/>
      <c r="D216" s="1"/>
      <c r="E216" s="1"/>
      <c r="F216" s="1"/>
      <c r="G216" s="1"/>
      <c r="H216" s="1"/>
      <c r="I216" s="1"/>
      <c r="J216" s="1"/>
      <c r="K216" s="92"/>
    </row>
    <row r="217" spans="3:11" ht="13.5" customHeight="1">
      <c r="C217" s="1"/>
      <c r="D217" s="1"/>
      <c r="E217" s="1"/>
      <c r="F217" s="1"/>
      <c r="G217" s="1"/>
      <c r="H217" s="1"/>
      <c r="I217" s="1"/>
      <c r="J217" s="1"/>
      <c r="K217" s="92"/>
    </row>
    <row r="218" spans="3:11" ht="13.5" customHeight="1">
      <c r="C218" s="1"/>
      <c r="D218" s="1"/>
      <c r="E218" s="1"/>
      <c r="F218" s="1"/>
      <c r="G218" s="1"/>
      <c r="H218" s="1"/>
      <c r="I218" s="1"/>
      <c r="J218" s="1"/>
      <c r="K218" s="92"/>
    </row>
    <row r="219" spans="3:11" ht="13.5" customHeight="1">
      <c r="C219" s="1"/>
      <c r="D219" s="1"/>
      <c r="E219" s="1"/>
      <c r="F219" s="1"/>
      <c r="G219" s="1"/>
      <c r="H219" s="1"/>
      <c r="I219" s="1"/>
      <c r="J219" s="1"/>
      <c r="K219" s="92"/>
    </row>
    <row r="220" spans="3:11" ht="13.5" customHeight="1">
      <c r="C220" s="1"/>
      <c r="D220" s="1"/>
      <c r="E220" s="1"/>
      <c r="F220" s="1"/>
      <c r="G220" s="1"/>
      <c r="H220" s="1"/>
      <c r="I220" s="1"/>
      <c r="J220" s="1"/>
      <c r="K220" s="92"/>
    </row>
    <row r="221" spans="3:11" ht="13.5" customHeight="1">
      <c r="C221" s="1"/>
      <c r="D221" s="1"/>
      <c r="E221" s="1"/>
      <c r="F221" s="1"/>
      <c r="G221" s="1"/>
      <c r="H221" s="1"/>
      <c r="I221" s="1"/>
      <c r="J221" s="1"/>
      <c r="K221" s="92"/>
    </row>
    <row r="222" spans="3:11" ht="13.5" customHeight="1">
      <c r="C222" s="1"/>
      <c r="D222" s="1"/>
      <c r="E222" s="1"/>
      <c r="F222" s="1"/>
      <c r="G222" s="1"/>
      <c r="H222" s="1"/>
      <c r="I222" s="1"/>
      <c r="J222" s="1"/>
      <c r="K222" s="92"/>
    </row>
    <row r="223" spans="3:11" ht="13.5" customHeight="1">
      <c r="C223" s="1"/>
      <c r="D223" s="1"/>
      <c r="E223" s="1"/>
      <c r="F223" s="1"/>
      <c r="G223" s="1"/>
      <c r="H223" s="1"/>
      <c r="I223" s="1"/>
      <c r="J223" s="1"/>
      <c r="K223" s="92"/>
    </row>
    <row r="224" spans="3:11" ht="13.5" customHeight="1">
      <c r="C224" s="1"/>
      <c r="D224" s="1"/>
      <c r="E224" s="1"/>
      <c r="F224" s="1"/>
      <c r="G224" s="1"/>
      <c r="H224" s="1"/>
      <c r="I224" s="1"/>
      <c r="J224" s="1"/>
      <c r="K224" s="92"/>
    </row>
    <row r="225" spans="3:11" ht="13.5" customHeight="1">
      <c r="C225" s="1"/>
      <c r="D225" s="1"/>
      <c r="E225" s="1"/>
      <c r="F225" s="1"/>
      <c r="G225" s="1"/>
      <c r="H225" s="1"/>
      <c r="I225" s="1"/>
      <c r="J225" s="1"/>
      <c r="K225" s="92"/>
    </row>
    <row r="226" spans="3:11" ht="13.5" customHeight="1">
      <c r="C226" s="1"/>
      <c r="D226" s="1"/>
      <c r="E226" s="1"/>
      <c r="F226" s="1"/>
      <c r="G226" s="1"/>
      <c r="H226" s="1"/>
      <c r="I226" s="1"/>
      <c r="J226" s="1"/>
      <c r="K226" s="92"/>
    </row>
    <row r="227" spans="3:11" ht="13.5" customHeight="1">
      <c r="C227" s="1"/>
      <c r="D227" s="1"/>
      <c r="E227" s="1"/>
      <c r="F227" s="1"/>
      <c r="G227" s="1"/>
      <c r="H227" s="1"/>
      <c r="I227" s="1"/>
      <c r="J227" s="1"/>
      <c r="K227" s="92"/>
    </row>
    <row r="228" spans="3:11" ht="13.5" customHeight="1">
      <c r="C228" s="1"/>
      <c r="D228" s="1"/>
      <c r="E228" s="1"/>
      <c r="F228" s="1"/>
      <c r="G228" s="1"/>
      <c r="H228" s="1"/>
      <c r="I228" s="1"/>
      <c r="J228" s="1"/>
      <c r="K228" s="92"/>
    </row>
    <row r="229" spans="3:11" ht="13.5" customHeight="1">
      <c r="C229" s="1"/>
      <c r="D229" s="1"/>
      <c r="E229" s="1"/>
      <c r="F229" s="1"/>
      <c r="G229" s="1"/>
      <c r="H229" s="1"/>
      <c r="I229" s="1"/>
      <c r="J229" s="1"/>
      <c r="K229" s="92"/>
    </row>
    <row r="230" spans="3:11" ht="13.5" customHeight="1">
      <c r="C230" s="1"/>
      <c r="D230" s="1"/>
      <c r="E230" s="1"/>
      <c r="F230" s="1"/>
      <c r="G230" s="1"/>
      <c r="H230" s="1"/>
      <c r="I230" s="1"/>
      <c r="J230" s="1"/>
      <c r="K230" s="92"/>
    </row>
    <row r="231" spans="3:11" ht="13.5" customHeight="1">
      <c r="C231" s="1"/>
      <c r="D231" s="1"/>
      <c r="E231" s="1"/>
      <c r="F231" s="1"/>
      <c r="G231" s="1"/>
      <c r="H231" s="1"/>
      <c r="I231" s="1"/>
      <c r="J231" s="1"/>
      <c r="K231" s="92"/>
    </row>
    <row r="232" spans="3:11" ht="13.5" customHeight="1">
      <c r="C232" s="1"/>
      <c r="D232" s="1"/>
      <c r="E232" s="1"/>
      <c r="F232" s="1"/>
      <c r="G232" s="1"/>
      <c r="H232" s="1"/>
      <c r="I232" s="1"/>
      <c r="J232" s="1"/>
      <c r="K232" s="92"/>
    </row>
    <row r="233" spans="3:11" ht="13.5" customHeight="1">
      <c r="C233" s="1"/>
      <c r="D233" s="1"/>
      <c r="E233" s="1"/>
      <c r="F233" s="1"/>
      <c r="G233" s="1"/>
      <c r="H233" s="1"/>
      <c r="I233" s="1"/>
      <c r="J233" s="1"/>
      <c r="K233" s="92"/>
    </row>
    <row r="234" spans="3:11" ht="13.5" customHeight="1">
      <c r="C234" s="1"/>
      <c r="D234" s="1"/>
      <c r="E234" s="1"/>
      <c r="F234" s="1"/>
      <c r="G234" s="1"/>
      <c r="H234" s="1"/>
      <c r="I234" s="1"/>
      <c r="J234" s="1"/>
      <c r="K234" s="92"/>
    </row>
    <row r="235" spans="3:11" ht="13.5" customHeight="1">
      <c r="C235" s="1"/>
      <c r="D235" s="1"/>
      <c r="E235" s="1"/>
      <c r="F235" s="1"/>
      <c r="G235" s="1"/>
      <c r="H235" s="1"/>
      <c r="I235" s="1"/>
      <c r="J235" s="1"/>
      <c r="K235" s="92"/>
    </row>
    <row r="236" spans="3:11" ht="13.5" customHeight="1">
      <c r="C236" s="1"/>
      <c r="D236" s="1"/>
      <c r="E236" s="1"/>
      <c r="F236" s="1"/>
      <c r="G236" s="1"/>
      <c r="H236" s="1"/>
      <c r="I236" s="1"/>
      <c r="J236" s="1"/>
      <c r="K236" s="92"/>
    </row>
    <row r="237" spans="3:11" ht="13.5" customHeight="1">
      <c r="C237" s="1"/>
      <c r="D237" s="1"/>
      <c r="E237" s="1"/>
      <c r="F237" s="1"/>
      <c r="G237" s="1"/>
      <c r="H237" s="1"/>
      <c r="I237" s="1"/>
      <c r="J237" s="1"/>
      <c r="K237" s="92"/>
    </row>
    <row r="238" spans="3:11" ht="13.5" customHeight="1">
      <c r="C238" s="1"/>
      <c r="D238" s="1"/>
      <c r="E238" s="1"/>
      <c r="F238" s="1"/>
      <c r="G238" s="1"/>
      <c r="H238" s="1"/>
      <c r="I238" s="1"/>
      <c r="J238" s="1"/>
      <c r="K238" s="92"/>
    </row>
    <row r="239" spans="3:11" ht="13.5" customHeight="1">
      <c r="C239" s="1"/>
      <c r="D239" s="1"/>
      <c r="E239" s="1"/>
      <c r="F239" s="1"/>
      <c r="G239" s="1"/>
      <c r="H239" s="1"/>
      <c r="I239" s="1"/>
      <c r="J239" s="1"/>
      <c r="K239" s="92"/>
    </row>
    <row r="240" spans="3:11" ht="13.5" customHeight="1">
      <c r="C240" s="1"/>
      <c r="D240" s="1"/>
      <c r="E240" s="1"/>
      <c r="F240" s="1"/>
      <c r="G240" s="1"/>
      <c r="H240" s="1"/>
      <c r="I240" s="1"/>
      <c r="J240" s="1"/>
      <c r="K240" s="92"/>
    </row>
    <row r="241" spans="3:11" ht="13.5" customHeight="1">
      <c r="C241" s="1"/>
      <c r="D241" s="1"/>
      <c r="E241" s="1"/>
      <c r="F241" s="1"/>
      <c r="G241" s="1"/>
      <c r="H241" s="1"/>
      <c r="I241" s="1"/>
      <c r="J241" s="1"/>
      <c r="K241" s="92"/>
    </row>
    <row r="242" spans="3:11" ht="13.5" customHeight="1">
      <c r="C242" s="1"/>
      <c r="D242" s="1"/>
      <c r="E242" s="1"/>
      <c r="F242" s="1"/>
      <c r="G242" s="1"/>
      <c r="H242" s="1"/>
      <c r="I242" s="1"/>
      <c r="J242" s="1"/>
      <c r="K242" s="92"/>
    </row>
    <row r="243" spans="3:11" ht="13.5" customHeight="1">
      <c r="C243" s="1"/>
      <c r="D243" s="1"/>
      <c r="E243" s="1"/>
      <c r="F243" s="1"/>
      <c r="G243" s="1"/>
      <c r="H243" s="1"/>
      <c r="I243" s="1"/>
      <c r="J243" s="1"/>
      <c r="K243" s="92"/>
    </row>
    <row r="244" spans="3:11" ht="13.5" customHeight="1">
      <c r="C244" s="1"/>
      <c r="D244" s="1"/>
      <c r="E244" s="1"/>
      <c r="F244" s="1"/>
      <c r="G244" s="1"/>
      <c r="H244" s="1"/>
      <c r="I244" s="1"/>
      <c r="J244" s="1"/>
      <c r="K244" s="92"/>
    </row>
    <row r="245" spans="3:11" ht="13.5" customHeight="1">
      <c r="C245" s="1"/>
      <c r="D245" s="1"/>
      <c r="E245" s="1"/>
      <c r="F245" s="1"/>
      <c r="G245" s="1"/>
      <c r="H245" s="1"/>
      <c r="I245" s="1"/>
      <c r="J245" s="1"/>
      <c r="K245" s="92"/>
    </row>
    <row r="246" spans="3:11" ht="13.5" customHeight="1">
      <c r="C246" s="1"/>
      <c r="D246" s="1"/>
      <c r="E246" s="1"/>
      <c r="F246" s="1"/>
      <c r="G246" s="1"/>
      <c r="H246" s="1"/>
      <c r="I246" s="1"/>
      <c r="J246" s="1"/>
      <c r="K246" s="92"/>
    </row>
    <row r="247" spans="3:11" ht="13.5" customHeight="1">
      <c r="C247" s="1"/>
      <c r="D247" s="1"/>
      <c r="E247" s="1"/>
      <c r="F247" s="1"/>
      <c r="G247" s="1"/>
      <c r="H247" s="1"/>
      <c r="I247" s="1"/>
      <c r="J247" s="1"/>
      <c r="K247" s="92"/>
    </row>
    <row r="248" spans="3:11" ht="13.5" customHeight="1">
      <c r="C248" s="1"/>
      <c r="D248" s="1"/>
      <c r="E248" s="1"/>
      <c r="F248" s="1"/>
      <c r="G248" s="1"/>
      <c r="H248" s="1"/>
      <c r="I248" s="1"/>
      <c r="J248" s="1"/>
      <c r="K248" s="92"/>
    </row>
    <row r="249" spans="3:11" ht="13.5" customHeight="1">
      <c r="C249" s="1"/>
      <c r="D249" s="1"/>
      <c r="E249" s="1"/>
      <c r="F249" s="1"/>
      <c r="G249" s="1"/>
      <c r="H249" s="1"/>
      <c r="I249" s="1"/>
      <c r="J249" s="1"/>
      <c r="K249" s="92"/>
    </row>
    <row r="250" spans="3:11" ht="13.5" customHeight="1">
      <c r="C250" s="1"/>
      <c r="D250" s="1"/>
      <c r="E250" s="1"/>
      <c r="F250" s="1"/>
      <c r="G250" s="1"/>
      <c r="H250" s="1"/>
      <c r="I250" s="1"/>
      <c r="J250" s="1"/>
      <c r="K250" s="92"/>
    </row>
    <row r="251" spans="3:11" ht="13.5" customHeight="1">
      <c r="C251" s="1"/>
      <c r="D251" s="1"/>
      <c r="E251" s="1"/>
      <c r="F251" s="1"/>
      <c r="G251" s="1"/>
      <c r="H251" s="1"/>
      <c r="I251" s="1"/>
      <c r="J251" s="1"/>
      <c r="K251" s="92"/>
    </row>
    <row r="252" spans="3:11" ht="13.5" customHeight="1">
      <c r="C252" s="1"/>
      <c r="D252" s="1"/>
      <c r="E252" s="1"/>
      <c r="F252" s="1"/>
      <c r="G252" s="1"/>
      <c r="H252" s="1"/>
      <c r="I252" s="1"/>
      <c r="J252" s="1"/>
      <c r="K252" s="92"/>
    </row>
    <row r="253" spans="3:11" ht="13.5" customHeight="1">
      <c r="C253" s="1"/>
      <c r="D253" s="1"/>
      <c r="E253" s="1"/>
      <c r="F253" s="1"/>
      <c r="G253" s="1"/>
      <c r="H253" s="1"/>
      <c r="I253" s="1"/>
      <c r="J253" s="1"/>
      <c r="K253" s="92"/>
    </row>
    <row r="254" spans="3:11" ht="13.5" customHeight="1">
      <c r="C254" s="1"/>
      <c r="D254" s="1"/>
      <c r="E254" s="1"/>
      <c r="F254" s="1"/>
      <c r="G254" s="1"/>
      <c r="H254" s="1"/>
      <c r="I254" s="1"/>
      <c r="J254" s="1"/>
      <c r="K254" s="92"/>
    </row>
    <row r="255" spans="3:11" ht="13.5" customHeight="1">
      <c r="C255" s="1"/>
      <c r="D255" s="1"/>
      <c r="E255" s="1"/>
      <c r="F255" s="1"/>
      <c r="G255" s="1"/>
      <c r="H255" s="1"/>
      <c r="I255" s="1"/>
      <c r="J255" s="1"/>
      <c r="K255" s="92"/>
    </row>
    <row r="256" spans="3:11" ht="13.5" customHeight="1">
      <c r="C256" s="1"/>
      <c r="D256" s="1"/>
      <c r="E256" s="1"/>
      <c r="F256" s="1"/>
      <c r="G256" s="1"/>
      <c r="H256" s="1"/>
      <c r="I256" s="1"/>
      <c r="J256" s="1"/>
      <c r="K256" s="92"/>
    </row>
    <row r="257" spans="3:11" ht="13.5" customHeight="1">
      <c r="C257" s="1"/>
      <c r="D257" s="1"/>
      <c r="E257" s="1"/>
      <c r="F257" s="1"/>
      <c r="G257" s="1"/>
      <c r="H257" s="1"/>
      <c r="I257" s="1"/>
      <c r="J257" s="1"/>
      <c r="K257" s="92"/>
    </row>
    <row r="258" spans="3:11" ht="13.5" customHeight="1">
      <c r="C258" s="1"/>
      <c r="D258" s="1"/>
      <c r="E258" s="1"/>
      <c r="F258" s="1"/>
      <c r="G258" s="1"/>
      <c r="H258" s="1"/>
      <c r="I258" s="1"/>
      <c r="J258" s="1"/>
      <c r="K258" s="92"/>
    </row>
    <row r="259" spans="3:11" ht="13.5" customHeight="1">
      <c r="C259" s="1"/>
      <c r="D259" s="1"/>
      <c r="E259" s="1"/>
      <c r="F259" s="1"/>
      <c r="G259" s="1"/>
      <c r="H259" s="1"/>
      <c r="I259" s="1"/>
      <c r="J259" s="1"/>
      <c r="K259" s="92"/>
    </row>
    <row r="260" spans="3:11" ht="13.5" customHeight="1">
      <c r="C260" s="1"/>
      <c r="D260" s="1"/>
      <c r="E260" s="1"/>
      <c r="F260" s="1"/>
      <c r="G260" s="1"/>
      <c r="H260" s="1"/>
      <c r="I260" s="1"/>
      <c r="J260" s="1"/>
      <c r="K260" s="92"/>
    </row>
    <row r="261" spans="3:11" ht="13.5" customHeight="1">
      <c r="C261" s="1"/>
      <c r="D261" s="1"/>
      <c r="E261" s="1"/>
      <c r="F261" s="1"/>
      <c r="G261" s="1"/>
      <c r="H261" s="1"/>
      <c r="I261" s="1"/>
      <c r="J261" s="1"/>
      <c r="K261" s="92"/>
    </row>
    <row r="262" spans="3:11" ht="13.5" customHeight="1">
      <c r="C262" s="1"/>
      <c r="D262" s="1"/>
      <c r="E262" s="1"/>
      <c r="F262" s="1"/>
      <c r="G262" s="1"/>
      <c r="H262" s="1"/>
      <c r="I262" s="1"/>
      <c r="J262" s="1"/>
      <c r="K262" s="92"/>
    </row>
    <row r="263" spans="3:11" ht="13.5" customHeight="1">
      <c r="C263" s="1"/>
      <c r="D263" s="1"/>
      <c r="E263" s="1"/>
      <c r="F263" s="1"/>
      <c r="G263" s="1"/>
      <c r="H263" s="1"/>
      <c r="I263" s="1"/>
      <c r="J263" s="1"/>
      <c r="K263" s="92"/>
    </row>
    <row r="264" spans="3:11" ht="13.5" customHeight="1">
      <c r="C264" s="1"/>
      <c r="D264" s="1"/>
      <c r="E264" s="1"/>
      <c r="F264" s="1"/>
      <c r="G264" s="1"/>
      <c r="H264" s="1"/>
      <c r="I264" s="1"/>
      <c r="J264" s="1"/>
      <c r="K264" s="92"/>
    </row>
    <row r="265" spans="3:11" ht="13.5" customHeight="1">
      <c r="C265" s="1"/>
      <c r="D265" s="1"/>
      <c r="E265" s="1"/>
      <c r="F265" s="1"/>
      <c r="G265" s="1"/>
      <c r="H265" s="1"/>
      <c r="I265" s="1"/>
      <c r="J265" s="1"/>
      <c r="K265" s="92"/>
    </row>
    <row r="266" spans="3:11" ht="13.5" customHeight="1">
      <c r="C266" s="1"/>
      <c r="D266" s="1"/>
      <c r="E266" s="1"/>
      <c r="F266" s="1"/>
      <c r="G266" s="1"/>
      <c r="H266" s="1"/>
      <c r="I266" s="1"/>
      <c r="J266" s="1"/>
      <c r="K266" s="92"/>
    </row>
    <row r="267" spans="3:11" ht="13.5" customHeight="1">
      <c r="C267" s="1"/>
      <c r="D267" s="1"/>
      <c r="E267" s="1"/>
      <c r="F267" s="1"/>
      <c r="G267" s="1"/>
      <c r="H267" s="1"/>
      <c r="I267" s="1"/>
      <c r="J267" s="1"/>
      <c r="K267" s="92"/>
    </row>
    <row r="268" spans="3:11" ht="13.5" customHeight="1">
      <c r="C268" s="1"/>
      <c r="D268" s="1"/>
      <c r="E268" s="1"/>
      <c r="F268" s="1"/>
      <c r="G268" s="1"/>
      <c r="H268" s="1"/>
      <c r="I268" s="1"/>
      <c r="J268" s="1"/>
      <c r="K268" s="92"/>
    </row>
    <row r="269" spans="3:11" ht="13.5" customHeight="1">
      <c r="C269" s="1"/>
      <c r="D269" s="1"/>
      <c r="E269" s="1"/>
      <c r="F269" s="1"/>
      <c r="G269" s="1"/>
      <c r="H269" s="1"/>
      <c r="I269" s="1"/>
      <c r="J269" s="1"/>
      <c r="K269" s="92"/>
    </row>
    <row r="270" spans="3:11" ht="13.5" customHeight="1">
      <c r="C270" s="1"/>
      <c r="D270" s="1"/>
      <c r="E270" s="1"/>
      <c r="F270" s="1"/>
      <c r="G270" s="1"/>
      <c r="H270" s="1"/>
      <c r="I270" s="1"/>
      <c r="J270" s="1"/>
      <c r="K270" s="92"/>
    </row>
    <row r="271" spans="3:11" ht="13.5" customHeight="1">
      <c r="C271" s="1"/>
      <c r="D271" s="1"/>
      <c r="E271" s="1"/>
      <c r="F271" s="1"/>
      <c r="G271" s="1"/>
      <c r="H271" s="1"/>
      <c r="I271" s="1"/>
      <c r="J271" s="1"/>
      <c r="K271" s="92"/>
    </row>
    <row r="272" spans="3:11" ht="13.5" customHeight="1">
      <c r="C272" s="1"/>
      <c r="D272" s="1"/>
      <c r="E272" s="1"/>
      <c r="F272" s="1"/>
      <c r="G272" s="1"/>
      <c r="H272" s="1"/>
      <c r="I272" s="1"/>
      <c r="J272" s="1"/>
      <c r="K272" s="92"/>
    </row>
    <row r="273" spans="3:11" ht="13.5" customHeight="1">
      <c r="C273" s="1"/>
      <c r="D273" s="1"/>
      <c r="E273" s="1"/>
      <c r="F273" s="1"/>
      <c r="G273" s="1"/>
      <c r="H273" s="1"/>
      <c r="I273" s="1"/>
      <c r="J273" s="1"/>
      <c r="K273" s="92"/>
    </row>
    <row r="274" spans="3:11" ht="13.5" customHeight="1">
      <c r="C274" s="1"/>
      <c r="D274" s="1"/>
      <c r="E274" s="1"/>
      <c r="F274" s="1"/>
      <c r="G274" s="1"/>
      <c r="H274" s="1"/>
      <c r="I274" s="1"/>
      <c r="J274" s="1"/>
      <c r="K274" s="92"/>
    </row>
    <row r="275" spans="3:11" ht="13.5" customHeight="1">
      <c r="C275" s="1"/>
      <c r="D275" s="1"/>
      <c r="E275" s="1"/>
      <c r="F275" s="1"/>
      <c r="G275" s="1"/>
      <c r="H275" s="1"/>
      <c r="I275" s="1"/>
      <c r="J275" s="1"/>
      <c r="K275" s="92"/>
    </row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</sheetData>
  <mergeCells count="159">
    <mergeCell ref="A87:B87"/>
    <mergeCell ref="I124:I125"/>
    <mergeCell ref="H78:H79"/>
    <mergeCell ref="I78:I79"/>
    <mergeCell ref="A109:A110"/>
    <mergeCell ref="B101:B102"/>
    <mergeCell ref="A101:A102"/>
    <mergeCell ref="A78:A79"/>
    <mergeCell ref="J124:J125"/>
    <mergeCell ref="K124:K125"/>
    <mergeCell ref="A124:A125"/>
    <mergeCell ref="B124:B125"/>
    <mergeCell ref="C124:C125"/>
    <mergeCell ref="D124:D125"/>
    <mergeCell ref="E124:E125"/>
    <mergeCell ref="F124:F125"/>
    <mergeCell ref="G124:G125"/>
    <mergeCell ref="E73:E74"/>
    <mergeCell ref="F73:F74"/>
    <mergeCell ref="G73:G74"/>
    <mergeCell ref="H73:H74"/>
    <mergeCell ref="G33:G34"/>
    <mergeCell ref="H33:H34"/>
    <mergeCell ref="I33:I34"/>
    <mergeCell ref="H124:H125"/>
    <mergeCell ref="G78:G79"/>
    <mergeCell ref="C33:C34"/>
    <mergeCell ref="D33:D34"/>
    <mergeCell ref="E33:E34"/>
    <mergeCell ref="F33:F34"/>
    <mergeCell ref="A6:K6"/>
    <mergeCell ref="A47:A48"/>
    <mergeCell ref="D47:D48"/>
    <mergeCell ref="E47:E48"/>
    <mergeCell ref="F47:F48"/>
    <mergeCell ref="G47:G48"/>
    <mergeCell ref="A11:B11"/>
    <mergeCell ref="J33:J34"/>
    <mergeCell ref="A33:A34"/>
    <mergeCell ref="B33:B34"/>
    <mergeCell ref="J168:K168"/>
    <mergeCell ref="J169:K169"/>
    <mergeCell ref="J170:K170"/>
    <mergeCell ref="J171:K171"/>
    <mergeCell ref="I1:K1"/>
    <mergeCell ref="I2:K2"/>
    <mergeCell ref="I3:K3"/>
    <mergeCell ref="I4:K4"/>
    <mergeCell ref="H47:H48"/>
    <mergeCell ref="I47:I48"/>
    <mergeCell ref="A7:A8"/>
    <mergeCell ref="B7:B8"/>
    <mergeCell ref="C7:E7"/>
    <mergeCell ref="F7:H7"/>
    <mergeCell ref="I7:K7"/>
    <mergeCell ref="A10:B10"/>
    <mergeCell ref="K33:K34"/>
    <mergeCell ref="K47:K48"/>
    <mergeCell ref="C78:C79"/>
    <mergeCell ref="B47:B48"/>
    <mergeCell ref="C47:C48"/>
    <mergeCell ref="E78:E79"/>
    <mergeCell ref="B78:B79"/>
    <mergeCell ref="D78:D79"/>
    <mergeCell ref="E55:E56"/>
    <mergeCell ref="B73:B74"/>
    <mergeCell ref="C73:C74"/>
    <mergeCell ref="D73:D74"/>
    <mergeCell ref="B51:B52"/>
    <mergeCell ref="C51:C52"/>
    <mergeCell ref="D51:D52"/>
    <mergeCell ref="J109:J110"/>
    <mergeCell ref="C109:C110"/>
    <mergeCell ref="D109:D110"/>
    <mergeCell ref="E109:E110"/>
    <mergeCell ref="F109:F110"/>
    <mergeCell ref="G109:G110"/>
    <mergeCell ref="E51:E52"/>
    <mergeCell ref="B109:B110"/>
    <mergeCell ref="C101:C102"/>
    <mergeCell ref="D101:D102"/>
    <mergeCell ref="E101:E102"/>
    <mergeCell ref="A113:A114"/>
    <mergeCell ref="B113:B114"/>
    <mergeCell ref="C113:C114"/>
    <mergeCell ref="D113:D114"/>
    <mergeCell ref="G51:G52"/>
    <mergeCell ref="H51:H52"/>
    <mergeCell ref="I51:I52"/>
    <mergeCell ref="F101:F102"/>
    <mergeCell ref="G101:G102"/>
    <mergeCell ref="H101:H102"/>
    <mergeCell ref="F78:F79"/>
    <mergeCell ref="I55:I56"/>
    <mergeCell ref="J113:J114"/>
    <mergeCell ref="K113:K114"/>
    <mergeCell ref="F113:F114"/>
    <mergeCell ref="K109:K110"/>
    <mergeCell ref="K73:K74"/>
    <mergeCell ref="K43:K44"/>
    <mergeCell ref="H43:H44"/>
    <mergeCell ref="I43:I44"/>
    <mergeCell ref="A55:A56"/>
    <mergeCell ref="B55:B56"/>
    <mergeCell ref="C55:C56"/>
    <mergeCell ref="D55:D56"/>
    <mergeCell ref="F55:F56"/>
    <mergeCell ref="G55:G56"/>
    <mergeCell ref="F51:F52"/>
    <mergeCell ref="K51:K52"/>
    <mergeCell ref="J78:J79"/>
    <mergeCell ref="K78:K79"/>
    <mergeCell ref="J101:J102"/>
    <mergeCell ref="I73:I74"/>
    <mergeCell ref="J73:J74"/>
    <mergeCell ref="K101:K102"/>
    <mergeCell ref="K55:K56"/>
    <mergeCell ref="A75:A76"/>
    <mergeCell ref="A68:A71"/>
    <mergeCell ref="A64:A67"/>
    <mergeCell ref="A62:A63"/>
    <mergeCell ref="A73:A74"/>
    <mergeCell ref="A115:A117"/>
    <mergeCell ref="A118:A122"/>
    <mergeCell ref="I101:I102"/>
    <mergeCell ref="A80:A81"/>
    <mergeCell ref="I113:I114"/>
    <mergeCell ref="E113:E114"/>
    <mergeCell ref="G113:G114"/>
    <mergeCell ref="H113:H114"/>
    <mergeCell ref="H109:H110"/>
    <mergeCell ref="I109:I110"/>
    <mergeCell ref="B43:B44"/>
    <mergeCell ref="C43:C44"/>
    <mergeCell ref="D43:D44"/>
    <mergeCell ref="J55:J56"/>
    <mergeCell ref="H55:H56"/>
    <mergeCell ref="J47:J48"/>
    <mergeCell ref="J51:J52"/>
    <mergeCell ref="F43:F44"/>
    <mergeCell ref="G43:G44"/>
    <mergeCell ref="J43:J44"/>
    <mergeCell ref="E43:E44"/>
    <mergeCell ref="A132:A134"/>
    <mergeCell ref="A130:A131"/>
    <mergeCell ref="A128:A129"/>
    <mergeCell ref="A126:A127"/>
    <mergeCell ref="A111:A112"/>
    <mergeCell ref="A107:A108"/>
    <mergeCell ref="A103:A106"/>
    <mergeCell ref="A84:A86"/>
    <mergeCell ref="A82:A83"/>
    <mergeCell ref="A35:A42"/>
    <mergeCell ref="A57:A61"/>
    <mergeCell ref="A53:A54"/>
    <mergeCell ref="A49:A50"/>
    <mergeCell ref="A45:A46"/>
    <mergeCell ref="A43:A44"/>
    <mergeCell ref="A51:A52"/>
  </mergeCells>
  <printOptions/>
  <pageMargins left="0.3937007874015748" right="0.3937007874015748" top="0.6299212598425197" bottom="0.3937007874015748" header="0.31496062992125984" footer="0.11811023622047245"/>
  <pageSetup horizontalDpi="300" verticalDpi="3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Gawronska Magdalena</cp:lastModifiedBy>
  <cp:lastPrinted>2004-10-11T07:54:54Z</cp:lastPrinted>
  <dcterms:created xsi:type="dcterms:W3CDTF">2003-04-02T10:57:58Z</dcterms:created>
  <dcterms:modified xsi:type="dcterms:W3CDTF">2004-10-15T11:33:58Z</dcterms:modified>
  <cp:category/>
  <cp:version/>
  <cp:contentType/>
  <cp:contentStatus/>
</cp:coreProperties>
</file>