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Arkusz1" sheetId="1" r:id="rId1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<sst xmlns="http://schemas.openxmlformats.org/spreadsheetml/2006/main" count="208" uniqueCount="198">
  <si>
    <t>Lp.</t>
  </si>
  <si>
    <t>WYSZCZEGÓLNIENIE</t>
  </si>
  <si>
    <t xml:space="preserve">Dział, rozdział, paragraf </t>
  </si>
  <si>
    <t>PLAN</t>
  </si>
  <si>
    <t>WYKONANIE</t>
  </si>
  <si>
    <t>OGÓŁEM = A + B</t>
  </si>
  <si>
    <t>%         5:4</t>
  </si>
  <si>
    <t>A</t>
  </si>
  <si>
    <t>Razem zadania gminy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</si>
  <si>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</si>
  <si>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</si>
  <si>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</si>
  <si>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</si>
  <si>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</si>
  <si>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</si>
  <si>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</si>
  <si>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</si>
  <si>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</si>
  <si>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</si>
  <si>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</si>
  <si>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</si>
  <si>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</si>
  <si>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</si>
  <si>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</si>
  <si>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Ochotnicze Hufce Pracy</t>
  </si>
  <si>
    <t>Usługi opiekuńcze</t>
  </si>
  <si>
    <t>Zadania z zakresu kultury</t>
  </si>
  <si>
    <t>Pozostała działalność w kulturze fizycznej</t>
  </si>
  <si>
    <t>B</t>
  </si>
  <si>
    <t>Razem zadania powiatu</t>
  </si>
  <si>
    <t>Towarzystwo Przyjaciół Dzieci</t>
  </si>
  <si>
    <t>Ochrona i konserwacja zabytków</t>
  </si>
  <si>
    <t>710 - 71095 § 2820</t>
  </si>
  <si>
    <t>754 - 75412 § 2830</t>
  </si>
  <si>
    <t>754 - 75495 § 2830</t>
  </si>
  <si>
    <t>851 - 85154 § 2810</t>
  </si>
  <si>
    <t>851 - 85154 § 2820</t>
  </si>
  <si>
    <t>851 - 85195 § 2820</t>
  </si>
  <si>
    <t>854 - 85416 § 2820</t>
  </si>
  <si>
    <t>853 - 85303 § 2820</t>
  </si>
  <si>
    <t>853 - 85328 § 2820</t>
  </si>
  <si>
    <t>900 - 90095 § 2830</t>
  </si>
  <si>
    <t>921 - 92105 § 2820</t>
  </si>
  <si>
    <t>921 - 92195 § 2830</t>
  </si>
  <si>
    <t>926 - 92605 § 2820</t>
  </si>
  <si>
    <t>926 - 92695 § 2830</t>
  </si>
  <si>
    <t>921 - 92120 § 2830</t>
  </si>
  <si>
    <t>Towarzystwo Wiedzy Powszechnej</t>
  </si>
  <si>
    <t>Łódzka Wojewódzka Komenda OHP</t>
  </si>
  <si>
    <t>Centrum Informacji Turystycznej</t>
  </si>
  <si>
    <t>Stowarzyszenie Kulturalne Klub "Pod Hale"</t>
  </si>
  <si>
    <t>Stowarzyszenie Śpiewacze "Chorys Academicus"</t>
  </si>
  <si>
    <t>Stowarzyszenie "ARTalent"</t>
  </si>
  <si>
    <t>O O Towarzystwa Kultury Teatralnej</t>
  </si>
  <si>
    <t>Towarzystwo Przyjaciół Miasta Piotrkowa</t>
  </si>
  <si>
    <t>Piotrkowskie Stowarzyszenie Artystów Plastyków</t>
  </si>
  <si>
    <t>Piotrkowskie Stowarzyszenie Rozwoju, Promocji                 i Integracji Europejskiej "EURO - CENTRUM"</t>
  </si>
  <si>
    <t>Stowarzyszenie Przyjaciół Ognisk Artystycznych</t>
  </si>
  <si>
    <t>Stowarzyszenie "Busola dla artyst. uzdoln. dzieci"</t>
  </si>
  <si>
    <t>Klub Kultury "Jaskółczyn"</t>
  </si>
  <si>
    <t>PTTK oddział w Piotrkowie Tryb.</t>
  </si>
  <si>
    <t>Miejski Szkolny Związek Sportowy</t>
  </si>
  <si>
    <t>UMKS "Piotrcovia"</t>
  </si>
  <si>
    <t>UKS "Piotrkowianka"</t>
  </si>
  <si>
    <t>SKS "Start"</t>
  </si>
  <si>
    <t>KS "Piotrkowianin - Kiper"</t>
  </si>
  <si>
    <t>UMKS "Ruch"</t>
  </si>
  <si>
    <t>KKS "Ruch"</t>
  </si>
  <si>
    <t>KS "Concordia"</t>
  </si>
  <si>
    <t>Atletyczny Klub Sportowy</t>
  </si>
  <si>
    <t>MMKS "Piotrcovia"</t>
  </si>
  <si>
    <t>Klub Karate Tradycyjnego</t>
  </si>
  <si>
    <t>UMKS Piłki Ręcznej</t>
  </si>
  <si>
    <t>PS Brydża Sportowego</t>
  </si>
  <si>
    <t>UKSz. "Roszada"</t>
  </si>
  <si>
    <t>LUKS "Osiemnastka"</t>
  </si>
  <si>
    <t>TUKS "Nortenis"</t>
  </si>
  <si>
    <t>UMKS "VOLLEY 5"</t>
  </si>
  <si>
    <t>TUKS "Champion - OSiR"</t>
  </si>
  <si>
    <t>UKS Środowiskowego Hufca Pracy</t>
  </si>
  <si>
    <t>Aeroklub Ziemi Piotrkowskiej</t>
  </si>
  <si>
    <t>PKS "Polonia"</t>
  </si>
  <si>
    <t>UKS "Delfin"</t>
  </si>
  <si>
    <t>TUKS "Australian"</t>
  </si>
  <si>
    <t>Wojewódzka Federacja Związków Sportowych</t>
  </si>
  <si>
    <t>Fundacja "Pomocy Ludzie Ludziom"</t>
  </si>
  <si>
    <t>Dom Samotnej Matki</t>
  </si>
  <si>
    <t>853 - 85303 § 2810</t>
  </si>
  <si>
    <t>853 - 85301 § 2820</t>
  </si>
  <si>
    <t>Placówki opiekuńczo - wychowawcze</t>
  </si>
  <si>
    <t>Polski Czerwony Krzyż w Piotrkowie Tryb.</t>
  </si>
  <si>
    <t>Noclegownia</t>
  </si>
  <si>
    <t>Stowarzyszenie Diabetyków w Piotrkowie Tryb.</t>
  </si>
  <si>
    <t>Inkubator przedsiębiorczości</t>
  </si>
  <si>
    <t>OSP Oddział Ratownictwa Wodnego</t>
  </si>
  <si>
    <t>Rejonowe Wodne Ochotnicze Pogotowie Ratunkowe</t>
  </si>
  <si>
    <t>PCK</t>
  </si>
  <si>
    <t>Stowarzyszenie Klub Abstynenta "Nowa Droga"</t>
  </si>
  <si>
    <t>Kościół NSJ</t>
  </si>
  <si>
    <t>TPD</t>
  </si>
  <si>
    <t>Kościół O O Bernardynów</t>
  </si>
  <si>
    <t>Polskie Towarzystwo Oświaty</t>
  </si>
  <si>
    <t>Kosciół O O Jezuitów</t>
  </si>
  <si>
    <t>Klub Sportowy "Unia CONCORDIA"</t>
  </si>
  <si>
    <t>Środowiskowy Hufiec Pracy</t>
  </si>
  <si>
    <t>Parafia Prawosławna p.w. Wszystkich Świętych</t>
  </si>
  <si>
    <t>Kościół Akademicki Panien Dominikanek</t>
  </si>
  <si>
    <t>Rzymskokatolicka Parafia Nawiedzenia NMP</t>
  </si>
  <si>
    <t>Klasztor O O Bernardynów</t>
  </si>
  <si>
    <t>Klasztor Towarzystwa Jezusowego</t>
  </si>
  <si>
    <t>Stow. Pomocy Młodzieży "Młodzież Polska"</t>
  </si>
  <si>
    <t>630 - 63095 § 2830</t>
  </si>
  <si>
    <t>Pozostała działalność w turystyce</t>
  </si>
  <si>
    <t>Działalność usługowa</t>
  </si>
  <si>
    <t>Ochotnicze Straże Pożarne</t>
  </si>
  <si>
    <t>Poz. dział. w zakresie bezpieczeństwa</t>
  </si>
  <si>
    <t>Przeciwdziałanie alkoholizmowi</t>
  </si>
  <si>
    <t>Pozostała dział. w ochronie zdrowia</t>
  </si>
  <si>
    <t>Ośrodki wsparcia</t>
  </si>
  <si>
    <t>Poz. dział. w gospodarce komunalnej</t>
  </si>
  <si>
    <t>Zadania z zakresu kultury fizycznej</t>
  </si>
  <si>
    <t>Pozostała działalność w kulturze</t>
  </si>
  <si>
    <t>1.1.</t>
  </si>
  <si>
    <t>2.1.</t>
  </si>
  <si>
    <t>3.1.</t>
  </si>
  <si>
    <t>4.1.</t>
  </si>
  <si>
    <t>4.2.</t>
  </si>
  <si>
    <t>4.3.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</si>
  <si>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</si>
  <si>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</si>
  <si>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</si>
  <si>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</si>
  <si>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</si>
  <si>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</si>
  <si>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</si>
  <si>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</si>
  <si>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</si>
  <si>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</si>
  <si>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</si>
  <si>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</si>
  <si>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7.1.</t>
  </si>
  <si>
    <t>8.1.</t>
  </si>
  <si>
    <t>9.1.</t>
  </si>
  <si>
    <t>10.1.</t>
  </si>
  <si>
    <t>11.1.</t>
  </si>
  <si>
    <t>11.2.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</si>
  <si>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</si>
  <si>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</si>
  <si>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</si>
  <si>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</si>
  <si>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</si>
  <si>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</si>
  <si>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</si>
  <si>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</si>
  <si>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</si>
  <si>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</si>
  <si>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</si>
  <si>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13.2.</t>
  </si>
  <si>
    <t>13.3.</t>
  </si>
  <si>
    <t>13.1.</t>
  </si>
  <si>
    <t>14.1.</t>
  </si>
  <si>
    <t>14.2.</t>
  </si>
  <si>
    <t>14.3.</t>
  </si>
  <si>
    <t>14.4.</t>
  </si>
  <si>
    <t>14.5.</t>
  </si>
  <si>
    <t>14.6.</t>
  </si>
  <si>
    <t>14.7.</t>
  </si>
  <si>
    <t>17.8.</t>
  </si>
  <si>
    <t>14.9.</t>
  </si>
  <si>
    <t>14.10.</t>
  </si>
  <si>
    <t>14.11.</t>
  </si>
  <si>
    <t>14.12.</t>
  </si>
  <si>
    <t>14.13.</t>
  </si>
  <si>
    <t>14.14.</t>
  </si>
  <si>
    <t>14.15</t>
  </si>
  <si>
    <t>14.16</t>
  </si>
  <si>
    <t>14.17.</t>
  </si>
  <si>
    <t>14.18.</t>
  </si>
  <si>
    <t>14.19.</t>
  </si>
  <si>
    <t>14.20.</t>
  </si>
  <si>
    <t>14.21.</t>
  </si>
  <si>
    <t>14.22.</t>
  </si>
  <si>
    <t>14.23.</t>
  </si>
  <si>
    <t>14.24.</t>
  </si>
  <si>
    <t>15.1.</t>
  </si>
  <si>
    <t>1.2.</t>
  </si>
  <si>
    <t>3.2.</t>
  </si>
  <si>
    <t>3.3.</t>
  </si>
  <si>
    <t>3.4.</t>
  </si>
  <si>
    <t>3.5.</t>
  </si>
  <si>
    <t>Ośrodek Rehabilitacyjno - Szkoleniowo - Wychow.</t>
  </si>
  <si>
    <t>Miejskie Katolickie Stow. "Civitas Christiana"</t>
  </si>
  <si>
    <t>Stow. Wspierania Działań Teatr."Poddasze"</t>
  </si>
  <si>
    <t>Piotrkowskie Towarzyst. Muzyczne im. F. Lessla</t>
  </si>
  <si>
    <t>Stow. Działań Artystycznych "Galeria OFF"</t>
  </si>
  <si>
    <t>Oratorium Św. Antoniego świet. środ. Bernardyni</t>
  </si>
  <si>
    <t>Stow. Wzajemnej Pomocy Abstyn. "Pałacyk"</t>
  </si>
  <si>
    <t xml:space="preserve">10. WYKONANIE PLANU DOTACJI DLA POZOSTAŁYCH PODMIOTÓW NIE ZALICZANYCH DO PODMIOTÓW FINANSÓW PUBLICZNYCH (przyznawanych w oparciu o art. 118 ustawy                           o finansach publicznych) za rok 2003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</si>
</sst>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16" fontId="0" fillId="0" borderId="13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6" fontId="0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0" xfId="0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3">
      <selection activeCell="E17" sqref="E17"/>
    </sheetView>
  </sheetViews>
  <sheetFormatPr defaultColWidth="9.00390625" defaultRowHeight="12.75"/>
  <cols>
    <col min="1" max="1" width="6.00390625" style="0" customWidth="1"/>
    <col min="2" max="2" width="42.25390625" style="0" customWidth="1"/>
    <col min="3" max="3" width="16.375" style="0" customWidth="1"/>
    <col min="4" max="5" width="12.125" style="0" customWidth="1"/>
    <col min="6" max="6" width="7.25390625" style="0" customWidth="1"/>
  </cols>
  <sheetData>
    <row r="1" spans="1:6" ht="12.75">
      <c r="A1" s="61">
        <v>131</v>
      </c>
      <c r="B1" s="61"/>
      <c r="C1" s="61"/>
      <c r="D1" s="61"/>
      <c r="E1" s="61"/>
      <c r="F1" s="61"/>
    </row>
    <row r="4" spans="1:6" ht="48.75" customHeight="1">
      <c r="A4" s="60" t="s">
        <v>197</v>
      </c>
      <c r="B4" s="60"/>
      <c r="C4" s="60"/>
      <c r="D4" s="60"/>
      <c r="E4" s="60"/>
      <c r="F4" s="60"/>
    </row>
    <row r="6" ht="13.5" thickBot="1"/>
    <row r="7" spans="1:6" s="3" customFormat="1" ht="29.25" customHeight="1">
      <c r="A7" s="10" t="s">
        <v>0</v>
      </c>
      <c r="B7" s="11" t="s">
        <v>1</v>
      </c>
      <c r="C7" s="12" t="s">
        <v>2</v>
      </c>
      <c r="D7" s="11" t="s">
        <v>3</v>
      </c>
      <c r="E7" s="11" t="s">
        <v>4</v>
      </c>
      <c r="F7" s="13" t="s">
        <v>6</v>
      </c>
    </row>
    <row r="8" spans="1:6" ht="12.75">
      <c r="A8" s="14">
        <v>1</v>
      </c>
      <c r="B8" s="6">
        <v>2</v>
      </c>
      <c r="C8" s="6">
        <v>3</v>
      </c>
      <c r="D8" s="6">
        <v>4</v>
      </c>
      <c r="E8" s="6">
        <v>5</v>
      </c>
      <c r="F8" s="15">
        <v>6</v>
      </c>
    </row>
    <row r="9" spans="1:6" s="1" customFormat="1" ht="26.25" customHeight="1">
      <c r="A9" s="16"/>
      <c r="B9" s="7" t="s">
        <v>5</v>
      </c>
      <c r="C9" s="7"/>
      <c r="D9" s="8">
        <f>D10+D89</f>
        <v>2167200</v>
      </c>
      <c r="E9" s="8">
        <f>E10+E89</f>
        <v>2074470</v>
      </c>
      <c r="F9" s="17">
        <f>E9/D9*100</f>
        <v>95.72120708748616</v>
      </c>
    </row>
    <row r="10" spans="1:6" s="1" customFormat="1" ht="21.75" customHeight="1">
      <c r="A10" s="16" t="s">
        <v>7</v>
      </c>
      <c r="B10" s="7" t="s">
        <v>8</v>
      </c>
      <c r="C10" s="7"/>
      <c r="D10" s="8">
        <f>D11+D13+D15+D17+D21+D23+D35+D37+D39+D41+D43+D46+D58+D62+D87</f>
        <v>1851600</v>
      </c>
      <c r="E10" s="8">
        <f>E11+E13+E15+E17+E21+E35+E37+E39+E41+E43+E46+E58+E62+E87+E23</f>
        <v>1758870</v>
      </c>
      <c r="F10" s="17">
        <f>E10/D10*100</f>
        <v>94.99189889825016</v>
      </c>
    </row>
    <row r="11" spans="1:6" s="2" customFormat="1" ht="18" customHeight="1">
      <c r="A11" s="19" t="s">
        <v>9</v>
      </c>
      <c r="B11" s="20" t="s">
        <v>112</v>
      </c>
      <c r="C11" s="20" t="s">
        <v>111</v>
      </c>
      <c r="D11" s="21">
        <v>23500</v>
      </c>
      <c r="E11" s="21">
        <f>SUM(E12)</f>
        <v>23500</v>
      </c>
      <c r="F11" s="22">
        <f>E11/D11*100</f>
        <v>100</v>
      </c>
    </row>
    <row r="12" spans="1:6" ht="18" customHeight="1">
      <c r="A12" s="23" t="s">
        <v>122</v>
      </c>
      <c r="B12" s="24" t="s">
        <v>49</v>
      </c>
      <c r="C12" s="24"/>
      <c r="D12" s="25"/>
      <c r="E12" s="25">
        <v>23500</v>
      </c>
      <c r="F12" s="26"/>
    </row>
    <row r="13" spans="1:6" s="2" customFormat="1" ht="18" customHeight="1">
      <c r="A13" s="19" t="s">
        <v>10</v>
      </c>
      <c r="B13" s="20" t="s">
        <v>113</v>
      </c>
      <c r="C13" s="20" t="s">
        <v>32</v>
      </c>
      <c r="D13" s="21">
        <v>10000</v>
      </c>
      <c r="E13" s="21">
        <f>SUM(E14)</f>
        <v>0</v>
      </c>
      <c r="F13" s="22">
        <f>E13/D13*100</f>
        <v>0</v>
      </c>
    </row>
    <row r="14" spans="1:6" ht="18" customHeight="1">
      <c r="A14" s="27" t="s">
        <v>123</v>
      </c>
      <c r="B14" s="24" t="s">
        <v>93</v>
      </c>
      <c r="C14" s="28"/>
      <c r="D14" s="25"/>
      <c r="E14" s="25">
        <v>0</v>
      </c>
      <c r="F14" s="29"/>
    </row>
    <row r="15" spans="1:6" s="2" customFormat="1" ht="18" customHeight="1">
      <c r="A15" s="19" t="s">
        <v>11</v>
      </c>
      <c r="B15" s="20" t="s">
        <v>114</v>
      </c>
      <c r="C15" s="20" t="s">
        <v>33</v>
      </c>
      <c r="D15" s="21">
        <v>30000</v>
      </c>
      <c r="E15" s="21">
        <f>SUM(E16)</f>
        <v>30000</v>
      </c>
      <c r="F15" s="22">
        <f>E15/D15*100</f>
        <v>100</v>
      </c>
    </row>
    <row r="16" spans="1:6" ht="18" customHeight="1">
      <c r="A16" s="27" t="s">
        <v>124</v>
      </c>
      <c r="B16" s="24" t="s">
        <v>94</v>
      </c>
      <c r="C16" s="28"/>
      <c r="D16" s="25"/>
      <c r="E16" s="25">
        <v>30000</v>
      </c>
      <c r="F16" s="29"/>
    </row>
    <row r="17" spans="1:6" s="2" customFormat="1" ht="18" customHeight="1">
      <c r="A17" s="19" t="s">
        <v>12</v>
      </c>
      <c r="B17" s="30" t="s">
        <v>115</v>
      </c>
      <c r="C17" s="20" t="s">
        <v>34</v>
      </c>
      <c r="D17" s="21">
        <v>45000</v>
      </c>
      <c r="E17" s="21">
        <f>SUM(E18:E20)</f>
        <v>45000</v>
      </c>
      <c r="F17" s="22">
        <f>E17/D17*100</f>
        <v>100</v>
      </c>
    </row>
    <row r="18" spans="1:6" ht="18" customHeight="1">
      <c r="A18" s="31" t="s">
        <v>125</v>
      </c>
      <c r="B18" s="32" t="s">
        <v>47</v>
      </c>
      <c r="C18" s="33"/>
      <c r="D18" s="34"/>
      <c r="E18" s="34">
        <v>20000</v>
      </c>
      <c r="F18" s="35"/>
    </row>
    <row r="19" spans="1:6" ht="18" customHeight="1">
      <c r="A19" s="31" t="s">
        <v>126</v>
      </c>
      <c r="B19" s="32" t="s">
        <v>48</v>
      </c>
      <c r="C19" s="33"/>
      <c r="D19" s="34"/>
      <c r="E19" s="34">
        <v>20000</v>
      </c>
      <c r="F19" s="35"/>
    </row>
    <row r="20" spans="1:6" s="18" customFormat="1" ht="27" customHeight="1">
      <c r="A20" s="58" t="s">
        <v>127</v>
      </c>
      <c r="B20" s="37" t="s">
        <v>95</v>
      </c>
      <c r="C20" s="38"/>
      <c r="D20" s="39"/>
      <c r="E20" s="59">
        <v>5000</v>
      </c>
      <c r="F20" s="40"/>
    </row>
    <row r="21" spans="1:6" s="2" customFormat="1" ht="18" customHeight="1">
      <c r="A21" s="19" t="s">
        <v>13</v>
      </c>
      <c r="B21" s="20" t="s">
        <v>116</v>
      </c>
      <c r="C21" s="20" t="s">
        <v>35</v>
      </c>
      <c r="D21" s="21">
        <v>85000</v>
      </c>
      <c r="E21" s="21">
        <f>SUM(E22)</f>
        <v>85000</v>
      </c>
      <c r="F21" s="22">
        <f>E21/D21*100</f>
        <v>100</v>
      </c>
    </row>
    <row r="22" spans="1:6" ht="18" customHeight="1">
      <c r="A22" s="27" t="s">
        <v>128</v>
      </c>
      <c r="B22" s="41" t="s">
        <v>85</v>
      </c>
      <c r="C22" s="24"/>
      <c r="D22" s="25"/>
      <c r="E22" s="25">
        <v>85000</v>
      </c>
      <c r="F22" s="26"/>
    </row>
    <row r="23" spans="1:6" s="2" customFormat="1" ht="18" customHeight="1">
      <c r="A23" s="19" t="s">
        <v>14</v>
      </c>
      <c r="B23" s="20" t="s">
        <v>116</v>
      </c>
      <c r="C23" s="20" t="s">
        <v>36</v>
      </c>
      <c r="D23" s="21">
        <v>419000</v>
      </c>
      <c r="E23" s="21">
        <f>SUM(E24:E34)</f>
        <v>336300</v>
      </c>
      <c r="F23" s="22">
        <f>E23/D23*100</f>
        <v>80.26252983293556</v>
      </c>
    </row>
    <row r="24" spans="1:6" s="3" customFormat="1" ht="18" customHeight="1">
      <c r="A24" s="42" t="s">
        <v>129</v>
      </c>
      <c r="B24" s="43" t="s">
        <v>96</v>
      </c>
      <c r="C24" s="43"/>
      <c r="D24" s="43"/>
      <c r="E24" s="44">
        <f>35000+14584+15000+2100</f>
        <v>66684</v>
      </c>
      <c r="F24" s="45"/>
    </row>
    <row r="25" spans="1:6" s="3" customFormat="1" ht="18" customHeight="1">
      <c r="A25" s="42" t="s">
        <v>130</v>
      </c>
      <c r="B25" s="43" t="s">
        <v>97</v>
      </c>
      <c r="C25" s="43"/>
      <c r="D25" s="43"/>
      <c r="E25" s="44">
        <f>32000+15000+35000</f>
        <v>82000</v>
      </c>
      <c r="F25" s="45"/>
    </row>
    <row r="26" spans="1:6" s="3" customFormat="1" ht="18" customHeight="1">
      <c r="A26" s="42" t="s">
        <v>131</v>
      </c>
      <c r="B26" s="43" t="s">
        <v>196</v>
      </c>
      <c r="C26" s="43"/>
      <c r="D26" s="43"/>
      <c r="E26" s="44">
        <f>45000+20416</f>
        <v>65416</v>
      </c>
      <c r="F26" s="45"/>
    </row>
    <row r="27" spans="1:6" s="3" customFormat="1" ht="18" customHeight="1">
      <c r="A27" s="42" t="s">
        <v>132</v>
      </c>
      <c r="B27" s="43" t="s">
        <v>98</v>
      </c>
      <c r="C27" s="43"/>
      <c r="D27" s="43"/>
      <c r="E27" s="44">
        <f>15000+2500</f>
        <v>17500</v>
      </c>
      <c r="F27" s="45"/>
    </row>
    <row r="28" spans="1:6" s="3" customFormat="1" ht="18" customHeight="1">
      <c r="A28" s="42" t="s">
        <v>133</v>
      </c>
      <c r="B28" s="43" t="s">
        <v>99</v>
      </c>
      <c r="C28" s="43"/>
      <c r="D28" s="43"/>
      <c r="E28" s="44">
        <f>50000+2100</f>
        <v>52100</v>
      </c>
      <c r="F28" s="45"/>
    </row>
    <row r="29" spans="1:6" s="3" customFormat="1" ht="18" customHeight="1">
      <c r="A29" s="42" t="s">
        <v>134</v>
      </c>
      <c r="B29" s="43" t="s">
        <v>100</v>
      </c>
      <c r="C29" s="43"/>
      <c r="D29" s="43"/>
      <c r="E29" s="44">
        <v>15000</v>
      </c>
      <c r="F29" s="45"/>
    </row>
    <row r="30" spans="1:6" s="3" customFormat="1" ht="18" customHeight="1">
      <c r="A30" s="42" t="s">
        <v>135</v>
      </c>
      <c r="B30" s="43" t="s">
        <v>101</v>
      </c>
      <c r="C30" s="43"/>
      <c r="D30" s="43"/>
      <c r="E30" s="44">
        <v>3300</v>
      </c>
      <c r="F30" s="45"/>
    </row>
    <row r="31" spans="1:6" s="3" customFormat="1" ht="18" customHeight="1">
      <c r="A31" s="42" t="s">
        <v>136</v>
      </c>
      <c r="B31" s="43" t="s">
        <v>110</v>
      </c>
      <c r="C31" s="43"/>
      <c r="D31" s="43"/>
      <c r="E31" s="44">
        <v>6000</v>
      </c>
      <c r="F31" s="45"/>
    </row>
    <row r="32" spans="1:6" s="3" customFormat="1" ht="18" customHeight="1">
      <c r="A32" s="42" t="s">
        <v>137</v>
      </c>
      <c r="B32" s="43" t="s">
        <v>102</v>
      </c>
      <c r="C32" s="43"/>
      <c r="D32" s="43"/>
      <c r="E32" s="44">
        <v>3300</v>
      </c>
      <c r="F32" s="45"/>
    </row>
    <row r="33" spans="1:6" s="3" customFormat="1" ht="18" customHeight="1">
      <c r="A33" s="42" t="s">
        <v>138</v>
      </c>
      <c r="B33" s="43" t="s">
        <v>103</v>
      </c>
      <c r="C33" s="43"/>
      <c r="D33" s="43"/>
      <c r="E33" s="44">
        <v>20000</v>
      </c>
      <c r="F33" s="45"/>
    </row>
    <row r="34" spans="1:6" s="3" customFormat="1" ht="18" customHeight="1">
      <c r="A34" s="46" t="s">
        <v>139</v>
      </c>
      <c r="B34" s="28" t="s">
        <v>195</v>
      </c>
      <c r="C34" s="28"/>
      <c r="D34" s="28"/>
      <c r="E34" s="47">
        <v>5000</v>
      </c>
      <c r="F34" s="29"/>
    </row>
    <row r="35" spans="1:6" s="2" customFormat="1" ht="18" customHeight="1">
      <c r="A35" s="19" t="s">
        <v>15</v>
      </c>
      <c r="B35" s="20" t="s">
        <v>117</v>
      </c>
      <c r="C35" s="20" t="s">
        <v>37</v>
      </c>
      <c r="D35" s="21">
        <v>3000</v>
      </c>
      <c r="E35" s="21">
        <f>SUM(E36)</f>
        <v>3000</v>
      </c>
      <c r="F35" s="22">
        <f>E35/D35*100</f>
        <v>100</v>
      </c>
    </row>
    <row r="36" spans="1:6" s="3" customFormat="1" ht="18" customHeight="1">
      <c r="A36" s="46" t="s">
        <v>140</v>
      </c>
      <c r="B36" s="28" t="s">
        <v>92</v>
      </c>
      <c r="C36" s="28"/>
      <c r="D36" s="47"/>
      <c r="E36" s="47">
        <v>3000</v>
      </c>
      <c r="F36" s="29"/>
    </row>
    <row r="37" spans="1:6" s="2" customFormat="1" ht="18" customHeight="1">
      <c r="A37" s="19" t="s">
        <v>16</v>
      </c>
      <c r="B37" s="20" t="s">
        <v>118</v>
      </c>
      <c r="C37" s="20" t="s">
        <v>39</v>
      </c>
      <c r="D37" s="21">
        <v>70000</v>
      </c>
      <c r="E37" s="21">
        <f>SUM(E38)</f>
        <v>70000</v>
      </c>
      <c r="F37" s="22">
        <f>E37/D37*100</f>
        <v>100</v>
      </c>
    </row>
    <row r="38" spans="1:6" s="3" customFormat="1" ht="18" customHeight="1">
      <c r="A38" s="46" t="s">
        <v>141</v>
      </c>
      <c r="B38" s="28" t="s">
        <v>91</v>
      </c>
      <c r="C38" s="28"/>
      <c r="D38" s="47"/>
      <c r="E38" s="47">
        <v>70000</v>
      </c>
      <c r="F38" s="29"/>
    </row>
    <row r="39" spans="1:6" s="2" customFormat="1" ht="18" customHeight="1">
      <c r="A39" s="19" t="s">
        <v>17</v>
      </c>
      <c r="B39" s="20" t="s">
        <v>25</v>
      </c>
      <c r="C39" s="20" t="s">
        <v>40</v>
      </c>
      <c r="D39" s="21">
        <v>230000</v>
      </c>
      <c r="E39" s="21">
        <f>SUM(E40)</f>
        <v>230000</v>
      </c>
      <c r="F39" s="22">
        <f>E39/D39*100</f>
        <v>100</v>
      </c>
    </row>
    <row r="40" spans="1:6" s="3" customFormat="1" ht="18" customHeight="1">
      <c r="A40" s="46" t="s">
        <v>142</v>
      </c>
      <c r="B40" s="28" t="s">
        <v>90</v>
      </c>
      <c r="C40" s="28"/>
      <c r="D40" s="47"/>
      <c r="E40" s="47">
        <v>230000</v>
      </c>
      <c r="F40" s="29"/>
    </row>
    <row r="41" spans="1:6" s="2" customFormat="1" ht="18" customHeight="1">
      <c r="A41" s="19" t="s">
        <v>18</v>
      </c>
      <c r="B41" s="20" t="s">
        <v>24</v>
      </c>
      <c r="C41" s="20" t="s">
        <v>38</v>
      </c>
      <c r="D41" s="21">
        <v>30000</v>
      </c>
      <c r="E41" s="21">
        <v>30000</v>
      </c>
      <c r="F41" s="22">
        <f>E41/D41*100</f>
        <v>100</v>
      </c>
    </row>
    <row r="42" spans="1:6" ht="18" customHeight="1">
      <c r="A42" s="27" t="s">
        <v>143</v>
      </c>
      <c r="B42" s="24" t="s">
        <v>104</v>
      </c>
      <c r="C42" s="28"/>
      <c r="D42" s="25"/>
      <c r="E42" s="25">
        <v>30000</v>
      </c>
      <c r="F42" s="26"/>
    </row>
    <row r="43" spans="1:6" s="2" customFormat="1" ht="18" customHeight="1">
      <c r="A43" s="19" t="s">
        <v>19</v>
      </c>
      <c r="B43" s="20" t="s">
        <v>119</v>
      </c>
      <c r="C43" s="20" t="s">
        <v>41</v>
      </c>
      <c r="D43" s="21">
        <v>55000</v>
      </c>
      <c r="E43" s="21">
        <f>SUM(E44:E45)</f>
        <v>55000</v>
      </c>
      <c r="F43" s="22">
        <f>E43/D43*100</f>
        <v>100</v>
      </c>
    </row>
    <row r="44" spans="1:6" ht="24.75" customHeight="1">
      <c r="A44" s="48" t="s">
        <v>144</v>
      </c>
      <c r="B44" s="32" t="s">
        <v>56</v>
      </c>
      <c r="C44" s="33"/>
      <c r="D44" s="34"/>
      <c r="E44" s="34">
        <v>35000</v>
      </c>
      <c r="F44" s="35"/>
    </row>
    <row r="45" spans="1:6" s="18" customFormat="1" ht="18" customHeight="1">
      <c r="A45" s="36" t="s">
        <v>145</v>
      </c>
      <c r="B45" s="37" t="s">
        <v>48</v>
      </c>
      <c r="C45" s="38"/>
      <c r="D45" s="39"/>
      <c r="E45" s="39">
        <v>20000</v>
      </c>
      <c r="F45" s="40"/>
    </row>
    <row r="46" spans="1:6" s="2" customFormat="1" ht="18" customHeight="1">
      <c r="A46" s="19" t="s">
        <v>20</v>
      </c>
      <c r="B46" s="20" t="s">
        <v>26</v>
      </c>
      <c r="C46" s="20" t="s">
        <v>42</v>
      </c>
      <c r="D46" s="21">
        <v>97700</v>
      </c>
      <c r="E46" s="21">
        <f>SUM(E47:E57)</f>
        <v>97700</v>
      </c>
      <c r="F46" s="22">
        <f>E46/D46*100</f>
        <v>100</v>
      </c>
    </row>
    <row r="47" spans="1:6" ht="18" customHeight="1">
      <c r="A47" s="48" t="s">
        <v>146</v>
      </c>
      <c r="B47" s="33" t="s">
        <v>50</v>
      </c>
      <c r="C47" s="33"/>
      <c r="D47" s="34"/>
      <c r="E47" s="34">
        <v>2500</v>
      </c>
      <c r="F47" s="35"/>
    </row>
    <row r="48" spans="1:6" ht="18" customHeight="1">
      <c r="A48" s="31" t="s">
        <v>147</v>
      </c>
      <c r="B48" s="33" t="s">
        <v>51</v>
      </c>
      <c r="C48" s="33"/>
      <c r="D48" s="34"/>
      <c r="E48" s="34">
        <v>2000</v>
      </c>
      <c r="F48" s="35"/>
    </row>
    <row r="49" spans="1:6" ht="18" customHeight="1">
      <c r="A49" s="31" t="s">
        <v>148</v>
      </c>
      <c r="B49" s="33" t="s">
        <v>52</v>
      </c>
      <c r="C49" s="33"/>
      <c r="D49" s="34"/>
      <c r="E49" s="34">
        <v>8000</v>
      </c>
      <c r="F49" s="35"/>
    </row>
    <row r="50" spans="1:6" ht="18" customHeight="1">
      <c r="A50" s="31" t="s">
        <v>149</v>
      </c>
      <c r="B50" s="33" t="s">
        <v>53</v>
      </c>
      <c r="C50" s="33"/>
      <c r="D50" s="34"/>
      <c r="E50" s="34">
        <v>3500</v>
      </c>
      <c r="F50" s="35"/>
    </row>
    <row r="51" spans="1:6" ht="18" customHeight="1">
      <c r="A51" s="31" t="s">
        <v>150</v>
      </c>
      <c r="B51" s="33" t="s">
        <v>54</v>
      </c>
      <c r="C51" s="33"/>
      <c r="D51" s="34"/>
      <c r="E51" s="34">
        <v>1200</v>
      </c>
      <c r="F51" s="35"/>
    </row>
    <row r="52" spans="1:6" ht="18" customHeight="1">
      <c r="A52" s="31" t="s">
        <v>151</v>
      </c>
      <c r="B52" s="33" t="s">
        <v>55</v>
      </c>
      <c r="C52" s="33"/>
      <c r="D52" s="34"/>
      <c r="E52" s="34">
        <v>3000</v>
      </c>
      <c r="F52" s="35"/>
    </row>
    <row r="53" spans="1:6" ht="18" customHeight="1">
      <c r="A53" s="31" t="s">
        <v>152</v>
      </c>
      <c r="B53" s="33" t="s">
        <v>194</v>
      </c>
      <c r="C53" s="33"/>
      <c r="D53" s="34"/>
      <c r="E53" s="34">
        <v>39000</v>
      </c>
      <c r="F53" s="35"/>
    </row>
    <row r="54" spans="1:6" ht="18" customHeight="1">
      <c r="A54" s="31" t="s">
        <v>153</v>
      </c>
      <c r="B54" s="33" t="s">
        <v>193</v>
      </c>
      <c r="C54" s="33"/>
      <c r="D54" s="34"/>
      <c r="E54" s="34">
        <v>3500</v>
      </c>
      <c r="F54" s="35"/>
    </row>
    <row r="55" spans="1:6" ht="18" customHeight="1">
      <c r="A55" s="31" t="s">
        <v>154</v>
      </c>
      <c r="B55" s="33" t="s">
        <v>57</v>
      </c>
      <c r="C55" s="33"/>
      <c r="D55" s="34"/>
      <c r="E55" s="34">
        <v>20000</v>
      </c>
      <c r="F55" s="35"/>
    </row>
    <row r="56" spans="1:6" ht="18" customHeight="1">
      <c r="A56" s="31" t="s">
        <v>155</v>
      </c>
      <c r="B56" s="33" t="s">
        <v>192</v>
      </c>
      <c r="C56" s="33"/>
      <c r="D56" s="34"/>
      <c r="E56" s="34">
        <v>3500</v>
      </c>
      <c r="F56" s="35"/>
    </row>
    <row r="57" spans="1:6" ht="18" customHeight="1">
      <c r="A57" s="27" t="s">
        <v>156</v>
      </c>
      <c r="B57" s="24" t="s">
        <v>58</v>
      </c>
      <c r="C57" s="24"/>
      <c r="D57" s="25"/>
      <c r="E57" s="25">
        <v>11500</v>
      </c>
      <c r="F57" s="26"/>
    </row>
    <row r="58" spans="1:6" s="2" customFormat="1" ht="18" customHeight="1">
      <c r="A58" s="19" t="s">
        <v>21</v>
      </c>
      <c r="B58" s="20" t="s">
        <v>121</v>
      </c>
      <c r="C58" s="20" t="s">
        <v>43</v>
      </c>
      <c r="D58" s="21">
        <v>31000</v>
      </c>
      <c r="E58" s="21">
        <f>SUM(E59:E61)</f>
        <v>31000</v>
      </c>
      <c r="F58" s="22">
        <f>E58/D58*100</f>
        <v>100</v>
      </c>
    </row>
    <row r="59" spans="1:6" ht="18" customHeight="1">
      <c r="A59" s="49" t="s">
        <v>159</v>
      </c>
      <c r="B59" s="33" t="s">
        <v>59</v>
      </c>
      <c r="C59" s="43"/>
      <c r="D59" s="34"/>
      <c r="E59" s="34">
        <v>4000</v>
      </c>
      <c r="F59" s="50"/>
    </row>
    <row r="60" spans="1:6" ht="18" customHeight="1">
      <c r="A60" s="31" t="s">
        <v>157</v>
      </c>
      <c r="B60" s="33" t="s">
        <v>191</v>
      </c>
      <c r="C60" s="43"/>
      <c r="D60" s="34"/>
      <c r="E60" s="34">
        <v>2000</v>
      </c>
      <c r="F60" s="50"/>
    </row>
    <row r="61" spans="1:6" ht="18" customHeight="1">
      <c r="A61" s="27" t="s">
        <v>158</v>
      </c>
      <c r="B61" s="24" t="s">
        <v>60</v>
      </c>
      <c r="C61" s="28"/>
      <c r="D61" s="25"/>
      <c r="E61" s="25">
        <v>25000</v>
      </c>
      <c r="F61" s="51"/>
    </row>
    <row r="62" spans="1:6" s="2" customFormat="1" ht="18" customHeight="1">
      <c r="A62" s="19" t="s">
        <v>22</v>
      </c>
      <c r="B62" s="20" t="s">
        <v>120</v>
      </c>
      <c r="C62" s="20" t="s">
        <v>44</v>
      </c>
      <c r="D62" s="21">
        <v>718400</v>
      </c>
      <c r="E62" s="21">
        <f>SUM(E63:E86)</f>
        <v>718370</v>
      </c>
      <c r="F62" s="22">
        <f>E62/D62*100</f>
        <v>99.99582405345213</v>
      </c>
    </row>
    <row r="63" spans="1:6" s="2" customFormat="1" ht="18" customHeight="1">
      <c r="A63" s="52" t="s">
        <v>160</v>
      </c>
      <c r="B63" s="43" t="s">
        <v>61</v>
      </c>
      <c r="C63" s="43"/>
      <c r="D63" s="44"/>
      <c r="E63" s="44">
        <v>40000</v>
      </c>
      <c r="F63" s="45"/>
    </row>
    <row r="64" spans="1:6" s="2" customFormat="1" ht="18" customHeight="1">
      <c r="A64" s="42" t="s">
        <v>161</v>
      </c>
      <c r="B64" s="43" t="s">
        <v>62</v>
      </c>
      <c r="C64" s="43"/>
      <c r="D64" s="44"/>
      <c r="E64" s="44">
        <v>70000</v>
      </c>
      <c r="F64" s="45"/>
    </row>
    <row r="65" spans="1:6" s="2" customFormat="1" ht="18" customHeight="1">
      <c r="A65" s="42" t="s">
        <v>162</v>
      </c>
      <c r="B65" s="43" t="s">
        <v>63</v>
      </c>
      <c r="C65" s="43"/>
      <c r="D65" s="44"/>
      <c r="E65" s="44">
        <v>23000</v>
      </c>
      <c r="F65" s="45"/>
    </row>
    <row r="66" spans="1:6" s="2" customFormat="1" ht="18" customHeight="1">
      <c r="A66" s="42" t="s">
        <v>163</v>
      </c>
      <c r="B66" s="43" t="s">
        <v>64</v>
      </c>
      <c r="C66" s="43"/>
      <c r="D66" s="44"/>
      <c r="E66" s="44">
        <v>1500</v>
      </c>
      <c r="F66" s="45"/>
    </row>
    <row r="67" spans="1:6" s="2" customFormat="1" ht="18" customHeight="1">
      <c r="A67" s="42" t="s">
        <v>164</v>
      </c>
      <c r="B67" s="43" t="s">
        <v>65</v>
      </c>
      <c r="C67" s="43"/>
      <c r="D67" s="44"/>
      <c r="E67" s="44">
        <v>82000</v>
      </c>
      <c r="F67" s="45"/>
    </row>
    <row r="68" spans="1:6" s="2" customFormat="1" ht="18" customHeight="1">
      <c r="A68" s="42" t="s">
        <v>165</v>
      </c>
      <c r="B68" s="43" t="s">
        <v>66</v>
      </c>
      <c r="C68" s="43"/>
      <c r="D68" s="44"/>
      <c r="E68" s="44">
        <v>17000</v>
      </c>
      <c r="F68" s="45"/>
    </row>
    <row r="69" spans="1:6" s="2" customFormat="1" ht="18" customHeight="1">
      <c r="A69" s="42" t="s">
        <v>166</v>
      </c>
      <c r="B69" s="43" t="s">
        <v>67</v>
      </c>
      <c r="C69" s="43"/>
      <c r="D69" s="44"/>
      <c r="E69" s="44">
        <v>40000</v>
      </c>
      <c r="F69" s="45"/>
    </row>
    <row r="70" spans="1:6" s="2" customFormat="1" ht="18" customHeight="1">
      <c r="A70" s="42" t="s">
        <v>167</v>
      </c>
      <c r="B70" s="43" t="s">
        <v>68</v>
      </c>
      <c r="C70" s="43"/>
      <c r="D70" s="44"/>
      <c r="E70" s="44">
        <v>100000</v>
      </c>
      <c r="F70" s="45"/>
    </row>
    <row r="71" spans="1:6" s="2" customFormat="1" ht="18" customHeight="1">
      <c r="A71" s="42" t="s">
        <v>168</v>
      </c>
      <c r="B71" s="43" t="s">
        <v>69</v>
      </c>
      <c r="C71" s="43"/>
      <c r="D71" s="44"/>
      <c r="E71" s="44">
        <v>95000</v>
      </c>
      <c r="F71" s="45"/>
    </row>
    <row r="72" spans="1:6" s="2" customFormat="1" ht="18" customHeight="1">
      <c r="A72" s="42" t="s">
        <v>169</v>
      </c>
      <c r="B72" s="43" t="s">
        <v>70</v>
      </c>
      <c r="C72" s="43"/>
      <c r="D72" s="44"/>
      <c r="E72" s="44">
        <v>190000</v>
      </c>
      <c r="F72" s="45"/>
    </row>
    <row r="73" spans="1:6" s="2" customFormat="1" ht="18" customHeight="1">
      <c r="A73" s="42" t="s">
        <v>170</v>
      </c>
      <c r="B73" s="43" t="s">
        <v>71</v>
      </c>
      <c r="C73" s="43"/>
      <c r="D73" s="44"/>
      <c r="E73" s="44">
        <v>2000</v>
      </c>
      <c r="F73" s="45"/>
    </row>
    <row r="74" spans="1:6" s="2" customFormat="1" ht="18" customHeight="1">
      <c r="A74" s="42" t="s">
        <v>171</v>
      </c>
      <c r="B74" s="43" t="s">
        <v>72</v>
      </c>
      <c r="C74" s="43"/>
      <c r="D74" s="44"/>
      <c r="E74" s="44">
        <v>1998</v>
      </c>
      <c r="F74" s="45"/>
    </row>
    <row r="75" spans="1:6" s="2" customFormat="1" ht="18" customHeight="1">
      <c r="A75" s="46" t="s">
        <v>172</v>
      </c>
      <c r="B75" s="28" t="s">
        <v>73</v>
      </c>
      <c r="C75" s="28"/>
      <c r="D75" s="47"/>
      <c r="E75" s="47">
        <v>1000</v>
      </c>
      <c r="F75" s="29"/>
    </row>
    <row r="76" spans="1:6" s="2" customFormat="1" ht="18" customHeight="1">
      <c r="A76" s="42" t="s">
        <v>173</v>
      </c>
      <c r="B76" s="43" t="s">
        <v>74</v>
      </c>
      <c r="C76" s="43"/>
      <c r="D76" s="44"/>
      <c r="E76" s="44">
        <v>2000</v>
      </c>
      <c r="F76" s="45"/>
    </row>
    <row r="77" spans="1:6" s="2" customFormat="1" ht="18" customHeight="1">
      <c r="A77" s="42" t="s">
        <v>174</v>
      </c>
      <c r="B77" s="43" t="s">
        <v>75</v>
      </c>
      <c r="C77" s="43"/>
      <c r="D77" s="44"/>
      <c r="E77" s="44">
        <v>472</v>
      </c>
      <c r="F77" s="45"/>
    </row>
    <row r="78" spans="1:6" s="2" customFormat="1" ht="18" customHeight="1">
      <c r="A78" s="42" t="s">
        <v>175</v>
      </c>
      <c r="B78" s="43" t="s">
        <v>76</v>
      </c>
      <c r="C78" s="43"/>
      <c r="D78" s="44"/>
      <c r="E78" s="44">
        <v>1000</v>
      </c>
      <c r="F78" s="45"/>
    </row>
    <row r="79" spans="1:6" s="2" customFormat="1" ht="18" customHeight="1">
      <c r="A79" s="42" t="s">
        <v>176</v>
      </c>
      <c r="B79" s="43" t="s">
        <v>77</v>
      </c>
      <c r="C79" s="43"/>
      <c r="D79" s="44"/>
      <c r="E79" s="44">
        <v>11000</v>
      </c>
      <c r="F79" s="45"/>
    </row>
    <row r="80" spans="1:6" s="2" customFormat="1" ht="18" customHeight="1">
      <c r="A80" s="42" t="s">
        <v>177</v>
      </c>
      <c r="B80" s="43" t="s">
        <v>78</v>
      </c>
      <c r="C80" s="43"/>
      <c r="E80" s="44">
        <v>4000</v>
      </c>
      <c r="F80" s="45"/>
    </row>
    <row r="81" spans="1:6" s="2" customFormat="1" ht="18" customHeight="1">
      <c r="A81" s="42" t="s">
        <v>178</v>
      </c>
      <c r="B81" s="43" t="s">
        <v>79</v>
      </c>
      <c r="C81" s="43"/>
      <c r="D81" s="44"/>
      <c r="E81" s="44">
        <v>2000</v>
      </c>
      <c r="F81" s="45"/>
    </row>
    <row r="82" spans="1:6" s="2" customFormat="1" ht="18" customHeight="1">
      <c r="A82" s="42" t="s">
        <v>179</v>
      </c>
      <c r="B82" s="43" t="s">
        <v>80</v>
      </c>
      <c r="C82" s="43"/>
      <c r="D82" s="44"/>
      <c r="E82" s="44">
        <v>8400</v>
      </c>
      <c r="F82" s="45"/>
    </row>
    <row r="83" spans="1:6" s="2" customFormat="1" ht="18" customHeight="1">
      <c r="A83" s="42" t="s">
        <v>180</v>
      </c>
      <c r="B83" s="43" t="s">
        <v>81</v>
      </c>
      <c r="C83" s="43"/>
      <c r="D83" s="44"/>
      <c r="E83" s="44">
        <v>12000</v>
      </c>
      <c r="F83" s="45"/>
    </row>
    <row r="84" spans="1:6" s="2" customFormat="1" ht="18" customHeight="1">
      <c r="A84" s="42" t="s">
        <v>181</v>
      </c>
      <c r="B84" s="43" t="s">
        <v>82</v>
      </c>
      <c r="C84" s="43"/>
      <c r="D84" s="44"/>
      <c r="E84" s="44">
        <v>1000</v>
      </c>
      <c r="F84" s="45"/>
    </row>
    <row r="85" spans="1:6" s="2" customFormat="1" ht="18" customHeight="1">
      <c r="A85" s="42" t="s">
        <v>182</v>
      </c>
      <c r="B85" s="43" t="s">
        <v>83</v>
      </c>
      <c r="C85" s="43"/>
      <c r="D85" s="44"/>
      <c r="E85" s="44">
        <v>1000</v>
      </c>
      <c r="F85" s="45"/>
    </row>
    <row r="86" spans="1:6" s="2" customFormat="1" ht="18" customHeight="1">
      <c r="A86" s="46" t="s">
        <v>183</v>
      </c>
      <c r="B86" s="28" t="s">
        <v>84</v>
      </c>
      <c r="C86" s="28"/>
      <c r="D86" s="47"/>
      <c r="E86" s="47">
        <v>12000</v>
      </c>
      <c r="F86" s="29"/>
    </row>
    <row r="87" spans="1:6" s="2" customFormat="1" ht="18" customHeight="1">
      <c r="A87" s="19" t="s">
        <v>23</v>
      </c>
      <c r="B87" s="20" t="s">
        <v>27</v>
      </c>
      <c r="C87" s="20" t="s">
        <v>45</v>
      </c>
      <c r="D87" s="21">
        <v>4000</v>
      </c>
      <c r="E87" s="21">
        <f>SUM(E88)</f>
        <v>4000</v>
      </c>
      <c r="F87" s="22">
        <f>E87/D87*100</f>
        <v>100</v>
      </c>
    </row>
    <row r="88" spans="1:6" s="3" customFormat="1" ht="18" customHeight="1">
      <c r="A88" s="46" t="s">
        <v>184</v>
      </c>
      <c r="B88" s="24" t="s">
        <v>60</v>
      </c>
      <c r="C88" s="28"/>
      <c r="D88" s="47"/>
      <c r="E88" s="47">
        <v>4000</v>
      </c>
      <c r="F88" s="29"/>
    </row>
    <row r="89" spans="1:6" s="1" customFormat="1" ht="18" customHeight="1">
      <c r="A89" s="16" t="s">
        <v>28</v>
      </c>
      <c r="B89" s="9" t="s">
        <v>29</v>
      </c>
      <c r="C89" s="7"/>
      <c r="D89" s="8">
        <f>SUM(D90+D93+D95)</f>
        <v>315600</v>
      </c>
      <c r="E89" s="8">
        <f>SUM(E90+E93+E95)</f>
        <v>315600</v>
      </c>
      <c r="F89" s="17">
        <f aca="true" t="shared" si="0" ref="F89:F95">E89/D89*100</f>
        <v>100</v>
      </c>
    </row>
    <row r="90" spans="1:6" s="2" customFormat="1" ht="18" customHeight="1">
      <c r="A90" s="19" t="s">
        <v>9</v>
      </c>
      <c r="B90" s="20" t="s">
        <v>89</v>
      </c>
      <c r="C90" s="20" t="s">
        <v>88</v>
      </c>
      <c r="D90" s="21">
        <f>SUM(D91:D92)</f>
        <v>187600</v>
      </c>
      <c r="E90" s="21">
        <f>SUM(E91:E92)</f>
        <v>187600</v>
      </c>
      <c r="F90" s="22">
        <f t="shared" si="0"/>
        <v>100</v>
      </c>
    </row>
    <row r="91" spans="1:6" ht="18" customHeight="1">
      <c r="A91" s="31" t="s">
        <v>122</v>
      </c>
      <c r="B91" s="33" t="s">
        <v>30</v>
      </c>
      <c r="C91" s="33"/>
      <c r="D91" s="34">
        <v>57600</v>
      </c>
      <c r="E91" s="34">
        <v>57600</v>
      </c>
      <c r="F91" s="45">
        <f t="shared" si="0"/>
        <v>100</v>
      </c>
    </row>
    <row r="92" spans="1:6" s="3" customFormat="1" ht="18" customHeight="1">
      <c r="A92" s="46" t="s">
        <v>185</v>
      </c>
      <c r="B92" s="24" t="s">
        <v>190</v>
      </c>
      <c r="C92" s="28"/>
      <c r="D92" s="47">
        <v>130000</v>
      </c>
      <c r="E92" s="47">
        <v>130000</v>
      </c>
      <c r="F92" s="29">
        <f t="shared" si="0"/>
        <v>100</v>
      </c>
    </row>
    <row r="93" spans="1:6" s="2" customFormat="1" ht="18" customHeight="1">
      <c r="A93" s="19" t="s">
        <v>10</v>
      </c>
      <c r="B93" s="20" t="s">
        <v>118</v>
      </c>
      <c r="C93" s="20" t="s">
        <v>87</v>
      </c>
      <c r="D93" s="21">
        <f>SUM(D94)</f>
        <v>28000</v>
      </c>
      <c r="E93" s="21">
        <f>SUM(E94)</f>
        <v>28000</v>
      </c>
      <c r="F93" s="22">
        <f t="shared" si="0"/>
        <v>100</v>
      </c>
    </row>
    <row r="94" spans="1:6" ht="18" customHeight="1">
      <c r="A94" s="27" t="s">
        <v>123</v>
      </c>
      <c r="B94" s="24" t="s">
        <v>86</v>
      </c>
      <c r="C94" s="24"/>
      <c r="D94" s="25">
        <v>28000</v>
      </c>
      <c r="E94" s="25">
        <v>28000</v>
      </c>
      <c r="F94" s="29">
        <f t="shared" si="0"/>
        <v>100</v>
      </c>
    </row>
    <row r="95" spans="1:6" s="2" customFormat="1" ht="18" customHeight="1">
      <c r="A95" s="19" t="s">
        <v>11</v>
      </c>
      <c r="B95" s="20" t="s">
        <v>31</v>
      </c>
      <c r="C95" s="20" t="s">
        <v>46</v>
      </c>
      <c r="D95" s="21">
        <v>100000</v>
      </c>
      <c r="E95" s="21">
        <f>SUM(E96:E100)</f>
        <v>100000</v>
      </c>
      <c r="F95" s="22">
        <f t="shared" si="0"/>
        <v>100</v>
      </c>
    </row>
    <row r="96" spans="1:6" ht="18" customHeight="1">
      <c r="A96" s="31" t="s">
        <v>124</v>
      </c>
      <c r="B96" s="33" t="s">
        <v>105</v>
      </c>
      <c r="C96" s="43"/>
      <c r="D96" s="34"/>
      <c r="E96" s="34">
        <v>25000</v>
      </c>
      <c r="F96" s="35"/>
    </row>
    <row r="97" spans="1:6" ht="18" customHeight="1">
      <c r="A97" s="31" t="s">
        <v>186</v>
      </c>
      <c r="B97" s="33" t="s">
        <v>106</v>
      </c>
      <c r="C97" s="43"/>
      <c r="D97" s="34"/>
      <c r="E97" s="34">
        <v>25000</v>
      </c>
      <c r="F97" s="35"/>
    </row>
    <row r="98" spans="1:6" ht="18" customHeight="1">
      <c r="A98" s="31" t="s">
        <v>187</v>
      </c>
      <c r="B98" s="33" t="s">
        <v>107</v>
      </c>
      <c r="C98" s="43"/>
      <c r="D98" s="34"/>
      <c r="E98" s="34">
        <v>15000</v>
      </c>
      <c r="F98" s="35"/>
    </row>
    <row r="99" spans="1:6" ht="18" customHeight="1">
      <c r="A99" s="31" t="s">
        <v>188</v>
      </c>
      <c r="B99" s="33" t="s">
        <v>108</v>
      </c>
      <c r="C99" s="43"/>
      <c r="D99" s="34"/>
      <c r="E99" s="34">
        <v>20000</v>
      </c>
      <c r="F99" s="35"/>
    </row>
    <row r="100" spans="1:6" ht="18" customHeight="1" thickBot="1">
      <c r="A100" s="53" t="s">
        <v>189</v>
      </c>
      <c r="B100" s="54" t="s">
        <v>109</v>
      </c>
      <c r="C100" s="55"/>
      <c r="D100" s="56"/>
      <c r="E100" s="56">
        <v>15000</v>
      </c>
      <c r="F100" s="57"/>
    </row>
    <row r="101" spans="4:6" ht="12.75">
      <c r="D101" s="4"/>
      <c r="E101" s="5"/>
      <c r="F101" s="5"/>
    </row>
    <row r="102" spans="4:6" ht="12.75">
      <c r="D102" s="4"/>
      <c r="E102" s="5"/>
      <c r="F102" s="5"/>
    </row>
    <row r="103" spans="5:6" ht="12.75">
      <c r="E103" s="5"/>
      <c r="F103" s="5"/>
    </row>
    <row r="104" spans="5:6" ht="12.75">
      <c r="E104" s="5"/>
      <c r="F104" s="5"/>
    </row>
    <row r="105" spans="5:6" ht="12.75">
      <c r="E105" s="5"/>
      <c r="F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</sheetData>
  <mergeCells count="2">
    <mergeCell ref="A4:F4"/>
    <mergeCell ref="A1:F1"/>
  </mergeCells>
  <printOptions/>
  <pageMargins left="0.5905511811023623" right="0" top="0.984251968503937" bottom="0.984251968503937" header="0.5118110236220472" footer="0.5118110236220472"/>
  <pageSetup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2004-03-29T12:09:30Z</cp:lastPrinted>
  <dcterms:created xsi:type="dcterms:W3CDTF">2004-03-22T12:34:22Z</dcterms:created>
  <dcterms:modified xsi:type="dcterms:W3CDTF">2004-03-30T13:09:28Z</dcterms:modified>
  <cp:category/>
  <cp:version/>
  <cp:contentType/>
  <cp:contentStatus/>
</cp:coreProperties>
</file>