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Titles" localSheetId="0">'Arkusz1'!$54:$55</definedName>
  </definedNames>
  <calcPr fullCalcOnLoad="1"/>
</workbook>
</file>

<file path=xl/sharedStrings.xml><?xml version="1.0" encoding="utf-8"?>
<sst xmlns="http://schemas.openxmlformats.org/spreadsheetml/2006/main" count="121" uniqueCount="121">
  <si>
    <t>Załącznik Nr 10</t>
  </si>
  <si>
    <t>do Uchwały Nr  XVI/234/04</t>
  </si>
  <si>
    <t>Rady Miasta Piotrkowa Tryb.</t>
  </si>
  <si>
    <r>
      <rPr>
        <sz val="10"/>
        <rFont val="Arial CE"/>
        <family val="0"/>
      </rPr>
      <t>z dnia  28.01.2004 r.</t>
    </r>
  </si>
  <si>
    <t>PLAN  DOTACJI  DLA INSTYTUCJI  KULTURY</t>
  </si>
  <si>
    <r>
      <rPr>
        <b/>
        <sz val="11"/>
        <rFont val="Arial CE"/>
        <family val="0"/>
      </rPr>
      <t>L.p.</t>
    </r>
  </si>
  <si>
    <t>NAZWA  INSTYTUCJI  KULTURY</t>
  </si>
  <si>
    <t>Dział, rozdział</t>
  </si>
  <si>
    <r>
      <rPr>
        <b/>
        <sz val="11"/>
        <rFont val="Arial CE"/>
        <family val="0"/>
      </rPr>
      <t>DOTACJE 2003 r.</t>
    </r>
  </si>
  <si>
    <r>
      <rPr>
        <b/>
        <sz val="11"/>
        <rFont val="Arial CE"/>
        <family val="0"/>
      </rPr>
      <t>DOTACJE 2004 r.</t>
    </r>
  </si>
  <si>
    <t>Dynamika</t>
  </si>
  <si>
    <t>O G Ó Ł E M = A + B</t>
  </si>
  <si>
    <t>A</t>
  </si>
  <si>
    <t>Razem zadania gminy</t>
  </si>
  <si>
    <t>1.</t>
  </si>
  <si>
    <t>Miejski Ośrodek Kultury</t>
  </si>
  <si>
    <t xml:space="preserve">921 - 92109    </t>
  </si>
  <si>
    <t>B</t>
  </si>
  <si>
    <t>Razem zadania powiatu</t>
  </si>
  <si>
    <t>1.</t>
  </si>
  <si>
    <t>Miejski Ośrodek Kultury</t>
  </si>
  <si>
    <t xml:space="preserve">921 - 92109   </t>
  </si>
  <si>
    <t xml:space="preserve">2. </t>
  </si>
  <si>
    <t>Biuro Wystaw Artystycznych</t>
  </si>
  <si>
    <t xml:space="preserve">921 - 92110    </t>
  </si>
  <si>
    <t>3.</t>
  </si>
  <si>
    <t>Biblioteka Publiczna</t>
  </si>
  <si>
    <t xml:space="preserve">921 - 92116    </t>
  </si>
  <si>
    <t>4.</t>
  </si>
  <si>
    <t>Muzeum</t>
  </si>
  <si>
    <t xml:space="preserve">921 - 92118    </t>
  </si>
  <si>
    <t>5.</t>
  </si>
  <si>
    <r>
      <rPr>
        <sz val="11"/>
        <rFont val="Arial CE"/>
        <family val="0"/>
      </rPr>
      <t>Ochrona i konsterwacja zabytków</t>
    </r>
  </si>
  <si>
    <t xml:space="preserve">921 - 92120    </t>
  </si>
  <si>
    <t>Załącznik Nr 12</t>
  </si>
  <si>
    <t>do Uchwały nr XVI/234/04</t>
  </si>
  <si>
    <t>Rady Miasta Piotrkowa Tryb.</t>
  </si>
  <si>
    <r>
      <rPr>
        <sz val="10"/>
        <rFont val="Arial CE"/>
        <family val="0"/>
      </rPr>
      <t>z dnia  28.01.2004 r.</t>
    </r>
  </si>
  <si>
    <t xml:space="preserve">PLAN  DOTACJI  NA ZADANIA REALIZOWANE PRZEZ PODMIOTY NIE ZALICZANE DO PODMIOTÓW FINANSÓW PUBLICZNYCH                                                                      </t>
  </si>
  <si>
    <r>
      <rPr>
        <b/>
        <sz val="11"/>
        <rFont val="Arial CE"/>
        <family val="0"/>
      </rPr>
      <t>L.p.</t>
    </r>
  </si>
  <si>
    <t>WYSZCZEGÓLNIENIE</t>
  </si>
  <si>
    <t xml:space="preserve">Dział, rozdział </t>
  </si>
  <si>
    <r>
      <rPr>
        <b/>
        <sz val="11"/>
        <rFont val="Arial CE"/>
        <family val="0"/>
      </rPr>
      <t>DOTACJE       na 2003 r.</t>
    </r>
  </si>
  <si>
    <r>
      <rPr>
        <b/>
        <sz val="11"/>
        <rFont val="Arial CE"/>
        <family val="0"/>
      </rPr>
      <t>DOTACJE       na 2004 r.</t>
    </r>
  </si>
  <si>
    <t>Dynamika</t>
  </si>
  <si>
    <t>O G Ó Ł E M = A + B</t>
  </si>
  <si>
    <t>A</t>
  </si>
  <si>
    <t>Razem zadania gminy</t>
  </si>
  <si>
    <t>1.</t>
  </si>
  <si>
    <r>
      <rPr>
        <sz val="11"/>
        <rFont val="Arial CE"/>
        <family val="0"/>
      </rPr>
      <t>Prowadzenie Centrum Informacji Turyst.</t>
    </r>
  </si>
  <si>
    <t xml:space="preserve">630 - 63095     </t>
  </si>
  <si>
    <t>2.</t>
  </si>
  <si>
    <t>Inkubator Przedsiębiorczości</t>
  </si>
  <si>
    <t xml:space="preserve">710 - 71095    </t>
  </si>
  <si>
    <t>3.</t>
  </si>
  <si>
    <t>Ochotnicze Straże Pożarne Oddział</t>
  </si>
  <si>
    <t xml:space="preserve">754 - 75412     </t>
  </si>
  <si>
    <t>Ratownictwa Wodnego</t>
  </si>
  <si>
    <t>4.</t>
  </si>
  <si>
    <r>
      <rPr>
        <sz val="11"/>
        <rFont val="Arial CE"/>
        <family val="0"/>
      </rPr>
      <t>Pozostała dział. w zakresie bezpieczeń.</t>
    </r>
  </si>
  <si>
    <t xml:space="preserve">754 - 75495     </t>
  </si>
  <si>
    <t>4.1.</t>
  </si>
  <si>
    <r>
      <rPr>
        <sz val="11"/>
        <rFont val="Arial CE"/>
        <family val="3"/>
      </rPr>
      <t>Rejonowe Wodne Ochotnicze Pogotow.</t>
    </r>
  </si>
  <si>
    <t>Ratunkowe</t>
  </si>
  <si>
    <t>4.2.</t>
  </si>
  <si>
    <t>Bezpieczne Miasto</t>
  </si>
  <si>
    <t>5.</t>
  </si>
  <si>
    <r>
      <rPr>
        <sz val="11"/>
        <rFont val="Arial CE"/>
        <family val="3"/>
      </rPr>
      <t>Przeciwdziałalnie alkoholizmowi</t>
    </r>
  </si>
  <si>
    <t xml:space="preserve">851 - 85154     </t>
  </si>
  <si>
    <t>6.</t>
  </si>
  <si>
    <t>Pozostała działalność w ochronie zdrowia</t>
  </si>
  <si>
    <t xml:space="preserve">851 - 85195     </t>
  </si>
  <si>
    <t>7.</t>
  </si>
  <si>
    <t>Ochotnicze Hufce Pracy</t>
  </si>
  <si>
    <t xml:space="preserve">854 - 85416     </t>
  </si>
  <si>
    <t>8.</t>
  </si>
  <si>
    <t>Utrzymanie noclegowni</t>
  </si>
  <si>
    <t xml:space="preserve">852 - 85203     </t>
  </si>
  <si>
    <t>9.</t>
  </si>
  <si>
    <t>Usługi opiekuńcze</t>
  </si>
  <si>
    <t xml:space="preserve">852 - 85228     </t>
  </si>
  <si>
    <t>10.</t>
  </si>
  <si>
    <r>
      <rPr>
        <sz val="11"/>
        <rFont val="Arial CE"/>
        <family val="3"/>
      </rPr>
      <t>Pozostała działalność w gospod.komun.</t>
    </r>
  </si>
  <si>
    <t xml:space="preserve">900 - 90095     </t>
  </si>
  <si>
    <t>10.1</t>
  </si>
  <si>
    <t>Integracja Europejska</t>
  </si>
  <si>
    <t>10.2.</t>
  </si>
  <si>
    <t>Realizacja Programu Gospodarczego</t>
  </si>
  <si>
    <t>11.</t>
  </si>
  <si>
    <t xml:space="preserve">Zadania z zakresu kultury </t>
  </si>
  <si>
    <t xml:space="preserve">921 - 92105     </t>
  </si>
  <si>
    <t>12.</t>
  </si>
  <si>
    <t>Pozostała działalność w kulturze</t>
  </si>
  <si>
    <t xml:space="preserve">921 - 92195     </t>
  </si>
  <si>
    <t>dotacje dla jednostek upowszechniających</t>
  </si>
  <si>
    <t>kulturę i sztukę</t>
  </si>
  <si>
    <t>13.</t>
  </si>
  <si>
    <t>Zadania z zakresu kultury fizycznej</t>
  </si>
  <si>
    <t xml:space="preserve">926 - 92605     </t>
  </si>
  <si>
    <t>14.</t>
  </si>
  <si>
    <r>
      <rPr>
        <sz val="11"/>
        <rFont val="Arial CE"/>
        <family val="0"/>
      </rPr>
      <t>Pozostała działalność w kulturze fizycz.</t>
    </r>
  </si>
  <si>
    <t xml:space="preserve">926 - 92695    </t>
  </si>
  <si>
    <t>dotacje dla jednostek upowszechniających</t>
  </si>
  <si>
    <t>kulturę fizyczną</t>
  </si>
  <si>
    <t>B</t>
  </si>
  <si>
    <t>Razem zadania powiatu</t>
  </si>
  <si>
    <t>1.</t>
  </si>
  <si>
    <t>Promocja zdrowia</t>
  </si>
  <si>
    <t xml:space="preserve">851 - 85195     </t>
  </si>
  <si>
    <t>2.</t>
  </si>
  <si>
    <t>Prowadzenie świetlic</t>
  </si>
  <si>
    <t xml:space="preserve">852 - 85201     </t>
  </si>
  <si>
    <t>3.</t>
  </si>
  <si>
    <r>
      <rPr>
        <sz val="11"/>
        <rFont val="Arial CE"/>
        <family val="0"/>
      </rPr>
      <t>Ośrodek Rehabilitacji Szkolno-Wychowawczy</t>
    </r>
  </si>
  <si>
    <t xml:space="preserve">852 - 85201    </t>
  </si>
  <si>
    <t>4.</t>
  </si>
  <si>
    <t>Prowadzenie Domu Samotnej Matki</t>
  </si>
  <si>
    <t xml:space="preserve">852 - 85203     </t>
  </si>
  <si>
    <t>5.</t>
  </si>
  <si>
    <t>Rewaloryzacja zabytków</t>
  </si>
  <si>
    <t xml:space="preserve">921 - 92120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</si>
</sst>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#,##0.00"/>
    <numFmt numFmtId="167" formatCode="@"/>
  </numFmts>
  <fonts count="7"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left"/>
    </xf>
    <xf numFmtId="164" fontId="6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 vertical="center" wrapText="1"/>
    </xf>
    <xf numFmtId="164" fontId="6" fillId="0" borderId="3" xfId="0" applyFont="1" applyBorder="1" applyAlignment="1">
      <alignment horizontal="left"/>
    </xf>
    <xf numFmtId="164" fontId="6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left"/>
    </xf>
    <xf numFmtId="164" fontId="6" fillId="0" borderId="4" xfId="0" applyFont="1" applyBorder="1" applyAlignment="1">
      <alignment horizontal="left"/>
    </xf>
    <xf numFmtId="164" fontId="6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 vertical="center" wrapText="1"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3" xfId="0" applyBorder="1" applyAlignment="1">
      <alignment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A53" sqref="A53"/>
    </sheetView>
  </sheetViews>
  <sheetFormatPr defaultColWidth="9.00390625" defaultRowHeight="12.75"/>
  <cols>
    <col min="1" max="1" width="5.00390625" style="1" customWidth="1"/>
    <col min="2" max="2" width="41.125" style="1" customWidth="1"/>
    <col min="3" max="3" width="17.25390625" style="1" customWidth="1"/>
    <col min="4" max="4" width="11.75390625" style="1" customWidth="1"/>
    <col min="5" max="5" width="11.25390625" style="1" customWidth="1"/>
    <col min="6" max="6" width="10.875" style="1" customWidth="1"/>
    <col min="7" max="256" width="9.00390625" style="0" customWidth="1"/>
  </cols>
  <sheetData>
    <row r="1" spans="2:4" ht="12.75">
      <c r="B1" s="2"/>
      <c r="C1" s="3" t="s">
        <v>0</v>
      </c>
      <c r="D1" s="2"/>
    </row>
    <row r="2" spans="2:4" ht="12.75">
      <c r="B2" s="2"/>
      <c r="C2" s="4" t="s">
        <v>1</v>
      </c>
      <c r="D2" s="4"/>
    </row>
    <row r="3" spans="2:4" ht="12.75">
      <c r="B3" s="2"/>
      <c r="C3" s="4" t="s">
        <v>2</v>
      </c>
      <c r="D3" s="4"/>
    </row>
    <row r="4" spans="3:4" ht="12.75">
      <c r="C4" s="4" t="s">
        <v>3</v>
      </c>
      <c r="D4" s="4"/>
    </row>
    <row r="5" spans="1:4" ht="32.25" customHeight="1">
      <c r="A5" s="5" t="s">
        <v>4</v>
      </c>
      <c r="B5" s="5"/>
      <c r="C5" s="5"/>
      <c r="D5" s="5"/>
    </row>
    <row r="6" spans="1:4" ht="32.25" customHeight="1">
      <c r="A6" s="7"/>
      <c r="B6" s="8"/>
      <c r="C6" s="8"/>
      <c r="D6" s="8"/>
    </row>
    <row r="7" spans="1:6" ht="36.7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</row>
    <row r="8" spans="1:6" ht="14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30.75" customHeight="1">
      <c r="A9" s="10"/>
      <c r="B9" s="9" t="s">
        <v>11</v>
      </c>
      <c r="C9" s="11"/>
      <c r="D9" s="12">
        <f>D10+D12</f>
        <v>3553000</v>
      </c>
      <c r="E9" s="12">
        <f>E10+E12</f>
        <v>3001500</v>
      </c>
      <c r="F9" s="13">
        <f aca="true" t="shared" si="0" ref="F9:F16">E9/D9*100</f>
        <v>84.47790599493385</v>
      </c>
    </row>
    <row r="10" spans="1:6" ht="23.25" customHeight="1">
      <c r="A10" s="14" t="s">
        <v>12</v>
      </c>
      <c r="B10" s="14" t="s">
        <v>13</v>
      </c>
      <c r="C10" s="15"/>
      <c r="D10" s="16">
        <f>SUM(D11)</f>
        <v>1000000</v>
      </c>
      <c r="E10" s="16">
        <f>SUM(E11)</f>
        <v>259000</v>
      </c>
      <c r="F10" s="13">
        <f t="shared" si="0"/>
        <v>25.900000000000002</v>
      </c>
    </row>
    <row r="11" spans="1:6" ht="18" customHeight="1">
      <c r="A11" s="10" t="s">
        <v>14</v>
      </c>
      <c r="B11" s="10" t="s">
        <v>15</v>
      </c>
      <c r="C11" s="11" t="s">
        <v>16</v>
      </c>
      <c r="D11" s="17">
        <v>1000000</v>
      </c>
      <c r="E11" s="17">
        <v>259000</v>
      </c>
      <c r="F11" s="18">
        <f t="shared" si="0"/>
        <v>25.900000000000002</v>
      </c>
    </row>
    <row r="12" spans="1:6" ht="25.5" customHeight="1">
      <c r="A12" s="19" t="s">
        <v>17</v>
      </c>
      <c r="B12" s="19" t="s">
        <v>18</v>
      </c>
      <c r="C12" s="15"/>
      <c r="D12" s="16">
        <f>SUM(D13:D17)</f>
        <v>2553000</v>
      </c>
      <c r="E12" s="16">
        <f>SUM(E13:E17)</f>
        <v>2742500</v>
      </c>
      <c r="F12" s="13">
        <f t="shared" si="0"/>
        <v>107.42264003133567</v>
      </c>
    </row>
    <row r="13" spans="1:6" ht="18" customHeight="1">
      <c r="A13" s="10" t="s">
        <v>19</v>
      </c>
      <c r="B13" s="10" t="s">
        <v>20</v>
      </c>
      <c r="C13" s="11" t="s">
        <v>21</v>
      </c>
      <c r="D13" s="17">
        <v>261000</v>
      </c>
      <c r="E13" s="17">
        <v>241000</v>
      </c>
      <c r="F13" s="18">
        <f t="shared" si="0"/>
        <v>92.33716475095785</v>
      </c>
    </row>
    <row r="14" spans="1:6" ht="18" customHeight="1">
      <c r="A14" s="10" t="s">
        <v>22</v>
      </c>
      <c r="B14" s="10" t="s">
        <v>23</v>
      </c>
      <c r="C14" s="11" t="s">
        <v>24</v>
      </c>
      <c r="D14" s="17">
        <v>288500</v>
      </c>
      <c r="E14" s="17">
        <v>288500</v>
      </c>
      <c r="F14" s="18">
        <f t="shared" si="0"/>
        <v>100</v>
      </c>
    </row>
    <row r="15" spans="1:6" ht="18" customHeight="1">
      <c r="A15" s="10" t="s">
        <v>25</v>
      </c>
      <c r="B15" s="10" t="s">
        <v>26</v>
      </c>
      <c r="C15" s="11" t="s">
        <v>27</v>
      </c>
      <c r="D15" s="17">
        <v>1291000</v>
      </c>
      <c r="E15" s="17">
        <v>1291000</v>
      </c>
      <c r="F15" s="18">
        <f t="shared" si="0"/>
        <v>100</v>
      </c>
    </row>
    <row r="16" spans="1:6" ht="18" customHeight="1">
      <c r="A16" s="10" t="s">
        <v>28</v>
      </c>
      <c r="B16" s="10" t="s">
        <v>29</v>
      </c>
      <c r="C16" s="11" t="s">
        <v>30</v>
      </c>
      <c r="D16" s="17">
        <v>662500</v>
      </c>
      <c r="E16" s="17">
        <f>742000+130000</f>
        <v>872000</v>
      </c>
      <c r="F16" s="18">
        <f t="shared" si="0"/>
        <v>131.62264150943398</v>
      </c>
    </row>
    <row r="17" spans="1:6" ht="18" customHeight="1">
      <c r="A17" s="10" t="s">
        <v>31</v>
      </c>
      <c r="B17" s="10" t="s">
        <v>32</v>
      </c>
      <c r="C17" s="11" t="s">
        <v>33</v>
      </c>
      <c r="D17" s="17">
        <v>50000</v>
      </c>
      <c r="E17" s="17">
        <v>50000</v>
      </c>
      <c r="F17" s="18">
        <f>E17/D17*100</f>
        <v>100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C49" s="1" t="s">
        <v>34</v>
      </c>
    </row>
    <row r="50" ht="12.75">
      <c r="C50" s="1" t="s">
        <v>35</v>
      </c>
    </row>
    <row r="51" spans="2:4" ht="12.75">
      <c r="B51" s="2"/>
      <c r="C51" s="4" t="s">
        <v>36</v>
      </c>
      <c r="D51" s="4"/>
    </row>
    <row r="52" ht="12.75">
      <c r="C52" s="1" t="s">
        <v>37</v>
      </c>
    </row>
    <row r="53" spans="1:6" ht="84.75" customHeight="1">
      <c r="A53" s="5" t="s">
        <v>38</v>
      </c>
      <c r="B53" s="5"/>
      <c r="C53" s="5"/>
      <c r="D53" s="5"/>
      <c r="E53" s="5"/>
      <c r="F53" s="5"/>
    </row>
    <row r="54" spans="1:6" ht="40.5" customHeight="1">
      <c r="A54" s="9" t="s">
        <v>39</v>
      </c>
      <c r="B54" s="9" t="s">
        <v>40</v>
      </c>
      <c r="C54" s="9" t="s">
        <v>41</v>
      </c>
      <c r="D54" s="9" t="s">
        <v>42</v>
      </c>
      <c r="E54" s="9" t="s">
        <v>43</v>
      </c>
      <c r="F54" s="9" t="s">
        <v>44</v>
      </c>
    </row>
    <row r="55" spans="1:6" ht="14.25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</row>
    <row r="56" spans="1:6" ht="36.75" customHeight="1">
      <c r="A56" s="10"/>
      <c r="B56" s="9" t="s">
        <v>45</v>
      </c>
      <c r="C56" s="11"/>
      <c r="D56" s="12">
        <f>D57+D82</f>
        <v>2295745</v>
      </c>
      <c r="E56" s="12">
        <f>E57+E82</f>
        <v>2103600</v>
      </c>
      <c r="F56" s="13">
        <f aca="true" t="shared" si="1" ref="F56:F75">E56/D56*100</f>
        <v>91.63038577890838</v>
      </c>
    </row>
    <row r="57" spans="1:6" ht="23.25" customHeight="1">
      <c r="A57" s="14" t="s">
        <v>46</v>
      </c>
      <c r="B57" s="14" t="s">
        <v>47</v>
      </c>
      <c r="C57" s="15"/>
      <c r="D57" s="16">
        <f>SUM(D58:D79)</f>
        <v>1980145</v>
      </c>
      <c r="E57" s="16">
        <f>E58+E59+E60+E62+E66+E67+E68+E69+E70+E71+E74+E75+E78+E79</f>
        <v>1890000</v>
      </c>
      <c r="F57" s="13">
        <f t="shared" si="1"/>
        <v>95.44755560830141</v>
      </c>
    </row>
    <row r="58" spans="1:6" ht="15" customHeight="1">
      <c r="A58" s="21" t="s">
        <v>48</v>
      </c>
      <c r="B58" s="21" t="s">
        <v>49</v>
      </c>
      <c r="C58" s="11" t="s">
        <v>50</v>
      </c>
      <c r="D58" s="17">
        <v>23500</v>
      </c>
      <c r="E58" s="17">
        <v>20000</v>
      </c>
      <c r="F58" s="18">
        <f t="shared" si="1"/>
        <v>85.1063829787234</v>
      </c>
    </row>
    <row r="59" spans="1:6" ht="15" customHeight="1">
      <c r="A59" s="21" t="s">
        <v>51</v>
      </c>
      <c r="B59" s="21" t="s">
        <v>52</v>
      </c>
      <c r="C59" s="11" t="s">
        <v>53</v>
      </c>
      <c r="D59" s="17">
        <v>10000</v>
      </c>
      <c r="E59" s="17">
        <v>0</v>
      </c>
      <c r="F59" s="18">
        <f t="shared" si="1"/>
        <v>0</v>
      </c>
    </row>
    <row r="60" spans="1:6" ht="15" customHeight="1">
      <c r="A60" s="22" t="s">
        <v>54</v>
      </c>
      <c r="B60" s="22" t="s">
        <v>55</v>
      </c>
      <c r="C60" s="23" t="s">
        <v>56</v>
      </c>
      <c r="D60" s="24">
        <v>30000</v>
      </c>
      <c r="E60" s="24">
        <v>50000</v>
      </c>
      <c r="F60" s="25">
        <f t="shared" si="1"/>
        <v>166.66666666666669</v>
      </c>
    </row>
    <row r="61" spans="1:6" ht="15" customHeight="1">
      <c r="A61" s="26"/>
      <c r="B61" s="26" t="s">
        <v>57</v>
      </c>
      <c r="C61" s="27"/>
      <c r="D61" s="28"/>
      <c r="E61" s="28"/>
      <c r="F61" s="29"/>
    </row>
    <row r="62" spans="1:6" ht="15" customHeight="1">
      <c r="A62" s="21" t="s">
        <v>58</v>
      </c>
      <c r="B62" s="21" t="s">
        <v>59</v>
      </c>
      <c r="C62" s="11" t="s">
        <v>60</v>
      </c>
      <c r="D62" s="17">
        <v>45000</v>
      </c>
      <c r="E62" s="17">
        <f>SUM(E63:E65)</f>
        <v>45000</v>
      </c>
      <c r="F62" s="18">
        <f t="shared" si="1"/>
        <v>100</v>
      </c>
    </row>
    <row r="63" spans="1:6" ht="15" customHeight="1">
      <c r="A63" s="22" t="s">
        <v>61</v>
      </c>
      <c r="B63" s="22" t="s">
        <v>62</v>
      </c>
      <c r="C63" s="23"/>
      <c r="D63" s="24">
        <v>5000</v>
      </c>
      <c r="E63" s="24">
        <v>10000</v>
      </c>
      <c r="F63" s="25">
        <f t="shared" si="1"/>
        <v>200</v>
      </c>
    </row>
    <row r="64" spans="1:6" ht="15" customHeight="1">
      <c r="A64" s="26"/>
      <c r="B64" s="26" t="s">
        <v>63</v>
      </c>
      <c r="C64" s="27"/>
      <c r="D64" s="28"/>
      <c r="E64" s="28"/>
      <c r="F64" s="29"/>
    </row>
    <row r="65" spans="1:6" ht="15" customHeight="1">
      <c r="A65" s="21" t="s">
        <v>64</v>
      </c>
      <c r="B65" s="21" t="s">
        <v>65</v>
      </c>
      <c r="C65" s="11"/>
      <c r="D65" s="17">
        <v>40000</v>
      </c>
      <c r="E65" s="17">
        <v>35000</v>
      </c>
      <c r="F65" s="18">
        <f t="shared" si="1"/>
        <v>87.5</v>
      </c>
    </row>
    <row r="66" spans="1:6" ht="15" customHeight="1">
      <c r="A66" s="22" t="s">
        <v>66</v>
      </c>
      <c r="B66" s="22" t="s">
        <v>67</v>
      </c>
      <c r="C66" s="23" t="s">
        <v>68</v>
      </c>
      <c r="D66" s="24">
        <f>85000+419000</f>
        <v>504000</v>
      </c>
      <c r="E66" s="24">
        <f>82500+352500</f>
        <v>435000</v>
      </c>
      <c r="F66" s="25">
        <f t="shared" si="1"/>
        <v>86.30952380952381</v>
      </c>
    </row>
    <row r="67" spans="1:6" ht="15" customHeight="1">
      <c r="A67" s="21" t="s">
        <v>69</v>
      </c>
      <c r="B67" s="21" t="s">
        <v>70</v>
      </c>
      <c r="C67" s="11" t="s">
        <v>71</v>
      </c>
      <c r="D67" s="17">
        <v>6500</v>
      </c>
      <c r="E67" s="17">
        <v>0</v>
      </c>
      <c r="F67" s="18">
        <f t="shared" si="1"/>
        <v>0</v>
      </c>
    </row>
    <row r="68" spans="1:6" ht="15" customHeight="1">
      <c r="A68" s="21" t="s">
        <v>72</v>
      </c>
      <c r="B68" s="21" t="s">
        <v>73</v>
      </c>
      <c r="C68" s="11" t="s">
        <v>74</v>
      </c>
      <c r="D68" s="17">
        <v>30000</v>
      </c>
      <c r="E68" s="17">
        <v>0</v>
      </c>
      <c r="F68" s="18">
        <f t="shared" si="1"/>
        <v>0</v>
      </c>
    </row>
    <row r="69" spans="1:6" ht="15" customHeight="1">
      <c r="A69" s="21" t="s">
        <v>75</v>
      </c>
      <c r="B69" s="21" t="s">
        <v>76</v>
      </c>
      <c r="C69" s="11" t="s">
        <v>77</v>
      </c>
      <c r="D69" s="17">
        <v>70000</v>
      </c>
      <c r="E69" s="17">
        <v>60000</v>
      </c>
      <c r="F69" s="18">
        <f t="shared" si="1"/>
        <v>85.71428571428571</v>
      </c>
    </row>
    <row r="70" spans="1:6" ht="15" customHeight="1">
      <c r="A70" s="21" t="s">
        <v>78</v>
      </c>
      <c r="B70" s="21" t="s">
        <v>79</v>
      </c>
      <c r="C70" s="11" t="s">
        <v>80</v>
      </c>
      <c r="D70" s="17">
        <v>230000</v>
      </c>
      <c r="E70" s="17">
        <v>460000</v>
      </c>
      <c r="F70" s="18">
        <f t="shared" si="1"/>
        <v>200</v>
      </c>
    </row>
    <row r="71" spans="1:6" ht="15" customHeight="1">
      <c r="A71" s="21" t="s">
        <v>81</v>
      </c>
      <c r="B71" s="21" t="s">
        <v>82</v>
      </c>
      <c r="C71" s="11" t="s">
        <v>83</v>
      </c>
      <c r="D71" s="17">
        <v>55000</v>
      </c>
      <c r="E71" s="17">
        <f>SUM(E72)</f>
        <v>35000</v>
      </c>
      <c r="F71" s="18">
        <f t="shared" si="1"/>
        <v>63.63636363636363</v>
      </c>
    </row>
    <row r="72" spans="1:6" ht="15" customHeight="1">
      <c r="A72" s="30" t="s">
        <v>84</v>
      </c>
      <c r="B72" s="21" t="s">
        <v>85</v>
      </c>
      <c r="C72" s="11"/>
      <c r="D72" s="17">
        <v>35000</v>
      </c>
      <c r="E72" s="17">
        <v>35000</v>
      </c>
      <c r="F72" s="18">
        <f t="shared" si="1"/>
        <v>100</v>
      </c>
    </row>
    <row r="73" spans="1:6" ht="15" customHeight="1">
      <c r="A73" s="21" t="s">
        <v>86</v>
      </c>
      <c r="B73" s="21" t="s">
        <v>87</v>
      </c>
      <c r="C73" s="11"/>
      <c r="D73" s="17">
        <v>20000</v>
      </c>
      <c r="E73" s="17">
        <v>0</v>
      </c>
      <c r="F73" s="18"/>
    </row>
    <row r="74" spans="1:6" ht="15" customHeight="1">
      <c r="A74" s="22" t="s">
        <v>88</v>
      </c>
      <c r="B74" s="22" t="s">
        <v>89</v>
      </c>
      <c r="C74" s="23" t="s">
        <v>90</v>
      </c>
      <c r="D74" s="24">
        <v>106200</v>
      </c>
      <c r="E74" s="24">
        <v>200000</v>
      </c>
      <c r="F74" s="25">
        <f t="shared" si="1"/>
        <v>188.32391713747646</v>
      </c>
    </row>
    <row r="75" spans="1:6" ht="15" customHeight="1">
      <c r="A75" s="22" t="s">
        <v>91</v>
      </c>
      <c r="B75" s="22" t="s">
        <v>92</v>
      </c>
      <c r="C75" s="23" t="s">
        <v>93</v>
      </c>
      <c r="D75" s="24">
        <v>31000</v>
      </c>
      <c r="E75" s="24">
        <v>20000</v>
      </c>
      <c r="F75" s="25">
        <f t="shared" si="1"/>
        <v>64.51612903225806</v>
      </c>
    </row>
    <row r="76" spans="1:6" ht="15" customHeight="1">
      <c r="A76" s="31"/>
      <c r="B76" s="31" t="s">
        <v>94</v>
      </c>
      <c r="C76" s="32"/>
      <c r="D76" s="33"/>
      <c r="E76" s="33"/>
      <c r="F76" s="34"/>
    </row>
    <row r="77" spans="1:6" ht="15" customHeight="1">
      <c r="A77" s="31"/>
      <c r="B77" s="31" t="s">
        <v>95</v>
      </c>
      <c r="C77" s="32"/>
      <c r="D77" s="33"/>
      <c r="E77" s="33"/>
      <c r="F77" s="34"/>
    </row>
    <row r="78" spans="1:6" s="35" customFormat="1" ht="15" customHeight="1">
      <c r="A78" s="22" t="s">
        <v>96</v>
      </c>
      <c r="B78" s="22" t="s">
        <v>97</v>
      </c>
      <c r="C78" s="23" t="s">
        <v>98</v>
      </c>
      <c r="D78" s="24">
        <v>734945</v>
      </c>
      <c r="E78" s="24">
        <v>550000</v>
      </c>
      <c r="F78" s="25">
        <f t="shared" si="1"/>
        <v>74.83553191055114</v>
      </c>
    </row>
    <row r="79" spans="1:6" s="35" customFormat="1" ht="15" customHeight="1">
      <c r="A79" s="22" t="s">
        <v>99</v>
      </c>
      <c r="B79" s="22" t="s">
        <v>100</v>
      </c>
      <c r="C79" s="23" t="s">
        <v>101</v>
      </c>
      <c r="D79" s="24">
        <v>4000</v>
      </c>
      <c r="E79" s="24">
        <v>15000</v>
      </c>
      <c r="F79" s="25">
        <f t="shared" si="1"/>
        <v>375</v>
      </c>
    </row>
    <row r="80" spans="1:6" s="36" customFormat="1" ht="15" customHeight="1">
      <c r="A80" s="31"/>
      <c r="B80" s="31" t="s">
        <v>102</v>
      </c>
      <c r="C80" s="32"/>
      <c r="D80" s="33"/>
      <c r="E80" s="33"/>
      <c r="F80" s="34"/>
    </row>
    <row r="81" spans="1:6" s="37" customFormat="1" ht="15" customHeight="1">
      <c r="A81" s="26"/>
      <c r="B81" s="26" t="s">
        <v>103</v>
      </c>
      <c r="C81" s="27"/>
      <c r="D81" s="28"/>
      <c r="E81" s="28"/>
      <c r="F81" s="29"/>
    </row>
    <row r="82" spans="1:6" ht="25.5" customHeight="1">
      <c r="A82" s="38" t="s">
        <v>104</v>
      </c>
      <c r="B82" s="38" t="s">
        <v>105</v>
      </c>
      <c r="C82" s="39"/>
      <c r="D82" s="40">
        <f>SUM(D84:D87)</f>
        <v>315600</v>
      </c>
      <c r="E82" s="40">
        <f>SUM(E83:E87)</f>
        <v>213600</v>
      </c>
      <c r="F82" s="41">
        <f t="shared" si="1"/>
        <v>67.68060836501901</v>
      </c>
    </row>
    <row r="83" spans="1:6" ht="15" customHeight="1">
      <c r="A83" s="10" t="s">
        <v>106</v>
      </c>
      <c r="B83" s="10" t="s">
        <v>107</v>
      </c>
      <c r="C83" s="11" t="s">
        <v>108</v>
      </c>
      <c r="D83" s="17">
        <v>0</v>
      </c>
      <c r="E83" s="17">
        <v>6000</v>
      </c>
      <c r="F83" s="18">
        <v>0</v>
      </c>
    </row>
    <row r="84" spans="1:6" ht="15" customHeight="1">
      <c r="A84" s="10" t="s">
        <v>109</v>
      </c>
      <c r="B84" s="10" t="s">
        <v>110</v>
      </c>
      <c r="C84" s="11" t="s">
        <v>111</v>
      </c>
      <c r="D84" s="17">
        <v>57600</v>
      </c>
      <c r="E84" s="17">
        <v>57600</v>
      </c>
      <c r="F84" s="18">
        <f>E84/D84*100</f>
        <v>100</v>
      </c>
    </row>
    <row r="85" spans="1:6" ht="15" customHeight="1">
      <c r="A85" s="10" t="s">
        <v>112</v>
      </c>
      <c r="B85" s="10" t="s">
        <v>113</v>
      </c>
      <c r="C85" s="11" t="s">
        <v>114</v>
      </c>
      <c r="D85" s="17">
        <v>130000</v>
      </c>
      <c r="E85" s="17">
        <v>0</v>
      </c>
      <c r="F85" s="18">
        <f>E85/D85*100</f>
        <v>0</v>
      </c>
    </row>
    <row r="86" spans="1:6" ht="15" customHeight="1">
      <c r="A86" s="10" t="s">
        <v>115</v>
      </c>
      <c r="B86" s="10" t="s">
        <v>116</v>
      </c>
      <c r="C86" s="11" t="s">
        <v>117</v>
      </c>
      <c r="D86" s="17">
        <v>28000</v>
      </c>
      <c r="E86" s="17">
        <v>30000</v>
      </c>
      <c r="F86" s="18">
        <f>E86/D86*100</f>
        <v>107.14285714285714</v>
      </c>
    </row>
    <row r="87" spans="1:6" ht="15" customHeight="1">
      <c r="A87" s="10" t="s">
        <v>118</v>
      </c>
      <c r="B87" s="10" t="s">
        <v>119</v>
      </c>
      <c r="C87" s="11" t="s">
        <v>120</v>
      </c>
      <c r="D87" s="17">
        <v>100000</v>
      </c>
      <c r="E87" s="17">
        <v>120000</v>
      </c>
      <c r="F87" s="18">
        <f>E87/D87*100</f>
        <v>120</v>
      </c>
    </row>
  </sheetData>
  <mergeCells count="6">
    <mergeCell ref="C2:D2"/>
    <mergeCell ref="C3:D3"/>
    <mergeCell ref="C4:D4"/>
    <mergeCell ref="A5:D5"/>
    <mergeCell ref="C51:D51"/>
    <mergeCell ref="A53:F53"/>
  </mergeCells>
  <printOptions/>
  <pageMargins left="0.39375" right="0.39375" top="0.5902777777777778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Urząd Miasta w Piotrkowie T.</cp:lastModifiedBy>
  <cp:lastPrinted>2003-12-15T12:24:49Z</cp:lastPrinted>
  <dcterms:created xsi:type="dcterms:W3CDTF">2003-12-05T09:40:53Z</dcterms:created>
  <dcterms:modified xsi:type="dcterms:W3CDTF">2004-02-03T11:03:29Z</dcterms:modified>
  <cp:category/>
  <cp:version/>
  <cp:contentType/>
  <cp:contentStatus/>
  <cp:revision>1</cp:revision>
</cp:coreProperties>
</file>