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<sst xmlns="http://schemas.openxmlformats.org/spreadsheetml/2006/main" count="222" uniqueCount="144">
  <si>
    <t>Lp.</t>
  </si>
  <si>
    <t>Nazwa jednostki budżetowej</t>
  </si>
  <si>
    <t>Przychody ogółem</t>
  </si>
  <si>
    <t>Suma bilansowa</t>
  </si>
  <si>
    <t>Wydatki ogółem</t>
  </si>
  <si>
    <t>Urząd Miasta</t>
  </si>
  <si>
    <t>Szkoły podstawowe</t>
  </si>
  <si>
    <t>w tym</t>
  </si>
  <si>
    <t>Gimnazja</t>
  </si>
  <si>
    <t>w tym:</t>
  </si>
  <si>
    <t>Gimnazjum Nr 1</t>
  </si>
  <si>
    <t>Gimnazjum Nr 2</t>
  </si>
  <si>
    <t>Gimnazjum Nr 3</t>
  </si>
  <si>
    <t>Gimnazjum Nr 4</t>
  </si>
  <si>
    <t>Gimnazjum Nr 5</t>
  </si>
  <si>
    <t>Licea ogólnokształcące</t>
  </si>
  <si>
    <t>Szkoły zawodowe</t>
  </si>
  <si>
    <t>Centra kształcenia</t>
  </si>
  <si>
    <t>Pogotowie Opiekuńcze</t>
  </si>
  <si>
    <t>Dom Dziecka</t>
  </si>
  <si>
    <t>Świetl. ,,Bartek''</t>
  </si>
  <si>
    <t>Dzien. Dom Pom. Społ.</t>
  </si>
  <si>
    <t>Miejski Oś. Pom. Rodz.</t>
  </si>
  <si>
    <t>Żłobek</t>
  </si>
  <si>
    <t>Ośr. Adop.-Opiek.</t>
  </si>
  <si>
    <t>Świetlice szkolne</t>
  </si>
  <si>
    <t>Świetlice - gmina</t>
  </si>
  <si>
    <t>SP Nr 2</t>
  </si>
  <si>
    <t>SP Nr 3</t>
  </si>
  <si>
    <t>SP Nr 5</t>
  </si>
  <si>
    <t>SP Nr 10</t>
  </si>
  <si>
    <t>SP Nr 11</t>
  </si>
  <si>
    <t>SP Nr 12</t>
  </si>
  <si>
    <t>SP Nr 13</t>
  </si>
  <si>
    <t>SP Nr 14</t>
  </si>
  <si>
    <t>SP Nr 15</t>
  </si>
  <si>
    <t>SP Nr 16</t>
  </si>
  <si>
    <t>Świetlice - powiat</t>
  </si>
  <si>
    <t>Specj. Oś. Szk.-Wych.</t>
  </si>
  <si>
    <t>ZSP Nr 4</t>
  </si>
  <si>
    <t>Przedszkola</t>
  </si>
  <si>
    <t>Przedszkole Nr 1</t>
  </si>
  <si>
    <t>Poradnia Psych.-Ped.</t>
  </si>
  <si>
    <t xml:space="preserve">Bursa Szkolna </t>
  </si>
  <si>
    <t>Kolonie i obozy</t>
  </si>
  <si>
    <t>Zbiorczo gmina</t>
  </si>
  <si>
    <t>Zbiorczo powiat</t>
  </si>
  <si>
    <t>II LO</t>
  </si>
  <si>
    <t>Szk. Schr. Młodz.</t>
  </si>
  <si>
    <t>Oś. Sportu i Rekreacji</t>
  </si>
  <si>
    <t xml:space="preserve">Gimnazjum Nr 4 </t>
  </si>
  <si>
    <t>Przedszkole Nr 2</t>
  </si>
  <si>
    <t>Przedszkole Nr 7</t>
  </si>
  <si>
    <t>Przedszkole Nr 8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</si>
  <si>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</si>
  <si>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</si>
  <si>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</si>
  <si>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</si>
  <si>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</si>
  <si>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</si>
  <si>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19</t>
  </si>
  <si>
    <t>Przedszkole Nr 20</t>
  </si>
  <si>
    <t>Przedszkole Nr 24</t>
  </si>
  <si>
    <t>Przedszkole Nr 26</t>
  </si>
  <si>
    <t>Wykonanie przychodów 2002</t>
  </si>
  <si>
    <t>Miej. Insp. Weterynarii</t>
  </si>
  <si>
    <t>Pań. Straż Pożarna</t>
  </si>
  <si>
    <t>PLANY  PRZYCHODÓW  I  WYDATKÓW  ŚRODKÓW  SECJALNYCH  na  2003 rok</t>
  </si>
  <si>
    <t>Szkoła Podst. Nr 2</t>
  </si>
  <si>
    <t>Szkoła Podst. Nr 3</t>
  </si>
  <si>
    <t>Szkoła Podst. Nr 5</t>
  </si>
  <si>
    <t>Szkoła Podst. Nr 8</t>
  </si>
  <si>
    <t>Szkoła Podst. Nr 10</t>
  </si>
  <si>
    <t>Szkoła Podst. Nr 11</t>
  </si>
  <si>
    <t>Szkoła Podst. Nr 12</t>
  </si>
  <si>
    <t>Szkoła Podst. Nr 13</t>
  </si>
  <si>
    <t>Szkoła Podst. Nr 14</t>
  </si>
  <si>
    <t>Szkoła Podst. Nr 15</t>
  </si>
  <si>
    <t>Szkoła Podst. Nr 16</t>
  </si>
  <si>
    <t>Miej. Zesp. Ek.-Adm.</t>
  </si>
  <si>
    <t>Liceum Ogólnok. Nr 1</t>
  </si>
  <si>
    <t>Liceum Ogólnok. Nr 2</t>
  </si>
  <si>
    <t>Liceum Ogólnok. Nr 3</t>
  </si>
  <si>
    <t>Liceum Ogólnok. Nr 4</t>
  </si>
  <si>
    <t>ZS Ponadgim. Nr 1</t>
  </si>
  <si>
    <t>ZS Ponadgim. Nr 2</t>
  </si>
  <si>
    <t>ZS Ponadgim. Nr 3</t>
  </si>
  <si>
    <t>ZS Ponadgim. Nr 4</t>
  </si>
  <si>
    <t>ZS Ponadgim. Nr 5</t>
  </si>
  <si>
    <t>Centrum Kształ. Ustw.</t>
  </si>
  <si>
    <t>Centrum Kształ. Prakt.</t>
  </si>
  <si>
    <t>Centrum Kształ. Ust.</t>
  </si>
  <si>
    <t>Gimnaz. Nr 4 - Basen</t>
  </si>
  <si>
    <t>Placówki opiek.-wych</t>
  </si>
  <si>
    <t>RAZEM</t>
  </si>
  <si>
    <t>01021</t>
  </si>
  <si>
    <t>I.</t>
  </si>
  <si>
    <t>II.</t>
  </si>
  <si>
    <t>III.</t>
  </si>
  <si>
    <t>IV.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</si>
  <si>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</si>
  <si>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</si>
  <si>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</si>
  <si>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</si>
  <si>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</si>
  <si>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</si>
  <si>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</si>
  <si>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</si>
  <si>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</si>
  <si>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</si>
  <si>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</si>
  <si>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</si>
  <si>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</si>
  <si>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</si>
  <si>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</si>
  <si>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</si>
  <si>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</si>
  <si>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</si>
  <si>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</si>
  <si>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</si>
  <si>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</si>
  <si>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</si>
  <si>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</si>
  <si>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12.</t>
  </si>
  <si>
    <t>XVII.</t>
  </si>
  <si>
    <t>XVIII.</t>
  </si>
  <si>
    <t>13.</t>
  </si>
  <si>
    <t>14.</t>
  </si>
  <si>
    <t>XIX.</t>
  </si>
  <si>
    <t>XX.</t>
  </si>
  <si>
    <t>XXI.</t>
  </si>
  <si>
    <t>XXII.</t>
  </si>
  <si>
    <t>XXIII.</t>
  </si>
  <si>
    <t>Wykonanie wydatków     2002</t>
  </si>
  <si>
    <t>Roz-dział</t>
  </si>
  <si>
    <t>Stan środków pienięz. na 1.01.2002</t>
  </si>
  <si>
    <t>Stan środk. pienięz. na 31.12.2002</t>
  </si>
  <si>
    <t>Dyna-mika                                    13:7</t>
  </si>
  <si>
    <t>Dyna-mika   11:5</t>
  </si>
  <si>
    <t>Stan środków pienięz. na 31.12.2003</t>
  </si>
  <si>
    <t>Stan środków pienięzn. na 1.01.2003</t>
  </si>
  <si>
    <t>Plan przychodów                                 na 2003 rok</t>
  </si>
  <si>
    <t>Plan wydatków                            na 2003 rok</t>
  </si>
  <si>
    <t>Załacznik Nr 16 do Uchwały Nr V/47/2003 Rady Miejskiej Piotrkowa Tryb. z dnia 26 lutego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</si>
</sst>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workbookViewId="0" topLeftCell="H1">
      <selection activeCell="A2" sqref="A2:Q2"/>
    </sheetView>
  </sheetViews>
  <sheetFormatPr defaultColWidth="9.00390625" defaultRowHeight="12.75"/>
  <cols>
    <col min="1" max="1" width="3.625" style="0" customWidth="1"/>
    <col min="2" max="2" width="21.00390625" style="0" customWidth="1"/>
    <col min="3" max="3" width="6.00390625" style="0" customWidth="1"/>
    <col min="4" max="4" width="7.875" style="0" customWidth="1"/>
    <col min="5" max="5" width="9.00390625" style="0" customWidth="1"/>
    <col min="6" max="7" width="8.875" style="0" customWidth="1"/>
    <col min="8" max="8" width="8.75390625" style="0" customWidth="1"/>
    <col min="9" max="9" width="8.875" style="0" customWidth="1"/>
    <col min="10" max="10" width="8.125" style="0" customWidth="1"/>
    <col min="12" max="12" width="8.875" style="0" customWidth="1"/>
    <col min="14" max="14" width="8.375" style="0" customWidth="1"/>
    <col min="15" max="15" width="8.875" style="0" customWidth="1"/>
    <col min="16" max="17" width="5.375" style="0" customWidth="1"/>
  </cols>
  <sheetData>
    <row r="1" spans="1:17" ht="12.75">
      <c r="A1" s="25" t="s">
        <v>143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61.5" customHeight="1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7.75" customHeight="1">
      <c r="A3" s="23" t="s">
        <v>0</v>
      </c>
      <c r="B3" s="23" t="s">
        <v>1</v>
      </c>
      <c r="C3" s="26" t="s">
        <v>134</v>
      </c>
      <c r="D3" s="23" t="s">
        <v>64</v>
      </c>
      <c r="E3" s="23"/>
      <c r="F3" s="23"/>
      <c r="G3" s="23" t="s">
        <v>133</v>
      </c>
      <c r="H3" s="23"/>
      <c r="I3" s="23"/>
      <c r="J3" s="23" t="s">
        <v>141</v>
      </c>
      <c r="K3" s="23"/>
      <c r="L3" s="23"/>
      <c r="M3" s="23" t="s">
        <v>142</v>
      </c>
      <c r="N3" s="23"/>
      <c r="O3" s="23"/>
      <c r="P3" s="27" t="s">
        <v>138</v>
      </c>
      <c r="Q3" s="27" t="s">
        <v>137</v>
      </c>
    </row>
    <row r="4" spans="1:17" ht="66" customHeight="1">
      <c r="A4" s="23"/>
      <c r="B4" s="23"/>
      <c r="C4" s="26"/>
      <c r="D4" s="2" t="s">
        <v>135</v>
      </c>
      <c r="E4" s="2" t="s">
        <v>2</v>
      </c>
      <c r="F4" s="2" t="s">
        <v>3</v>
      </c>
      <c r="G4" s="2" t="s">
        <v>4</v>
      </c>
      <c r="H4" s="2" t="s">
        <v>136</v>
      </c>
      <c r="I4" s="2" t="s">
        <v>3</v>
      </c>
      <c r="J4" s="2" t="s">
        <v>140</v>
      </c>
      <c r="K4" s="2" t="s">
        <v>2</v>
      </c>
      <c r="L4" s="2" t="s">
        <v>3</v>
      </c>
      <c r="M4" s="2" t="s">
        <v>4</v>
      </c>
      <c r="N4" s="2" t="s">
        <v>139</v>
      </c>
      <c r="O4" s="2" t="s">
        <v>3</v>
      </c>
      <c r="P4" s="28"/>
      <c r="Q4" s="28"/>
    </row>
    <row r="5" spans="1:17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19">
        <v>16</v>
      </c>
      <c r="Q5" s="19">
        <v>17</v>
      </c>
    </row>
    <row r="6" spans="1:17" ht="18" customHeight="1">
      <c r="A6" s="4"/>
      <c r="B6" s="5" t="s">
        <v>94</v>
      </c>
      <c r="C6" s="13"/>
      <c r="D6" s="7">
        <f>D8+D9+D11+D13+D15+D29+D37+D39+D46+D55+D60+D62+D68+D70+D71+D73+D75+D77+D98+D100+D117+D119+D121+D136+D138</f>
        <v>873269</v>
      </c>
      <c r="E6" s="7">
        <f>E8+E9+E11+E13+E15+E29+E37+E39+E46+E55+E60+E62+E68+E70+E71+E73+E75+E77+E98+E100+E117+E119+E121+E136+E138</f>
        <v>6575408</v>
      </c>
      <c r="F6" s="7">
        <f>SUM(D6:E6)</f>
        <v>7448677</v>
      </c>
      <c r="G6" s="7">
        <f>G8+G9+G11+G13+G15+G29+G37+G39+G46+G55+G60+G62+G68+G70+G71+G73+G75+G77+G98+G100+G117+G119+G121+G136+G138</f>
        <v>6749212</v>
      </c>
      <c r="H6" s="7">
        <f>H8+H9+H11+H13+H15+H29+H37+H39+H46+H55+H60+H62+H68+H70+H71+H73+H75+H77+H98+H100+H117+H119+H121+H136+H138</f>
        <v>699465</v>
      </c>
      <c r="I6" s="7">
        <f>SUM(G6:H6)</f>
        <v>7448677</v>
      </c>
      <c r="J6" s="7">
        <f>J8+J9+J11+J13+J15+J29+J37+J39+J46+J55+J60+J62+J68+J70+J71+J73+J75+J77+J98+J100+J117+J119+J121+J136+J138</f>
        <v>727927</v>
      </c>
      <c r="K6" s="7">
        <f>K8+K9+K11+K13+K15+K29+K37+K39+K46+K55+K60+K62+K68+K70+K71+K73+K75+K77+K98+K100+K117+K119+K121+K136+K138</f>
        <v>9170375</v>
      </c>
      <c r="L6" s="7">
        <f>SUM(J6:K6)</f>
        <v>9898302</v>
      </c>
      <c r="M6" s="7">
        <f>M8+M9+M11+M13+M15+M29+M37+M39+M46+M55+M60+M62+M68+M70+M71+M73+M75+M77+M98+M100+M117+M119+M121+M136+M138</f>
        <v>8908957</v>
      </c>
      <c r="N6" s="7">
        <f>N8+N9+N11+N13+N15+N29+N37+N39+N46+N55+N60+N62+N68+N70+N71+N73+N75+N77+N98+N100+N117+N119+N121+N136+N138</f>
        <v>989345</v>
      </c>
      <c r="O6" s="7">
        <f>SUM(M6:N6)</f>
        <v>9898302</v>
      </c>
      <c r="P6" s="21">
        <f>K6/E6*100</f>
        <v>139.46472979319307</v>
      </c>
      <c r="Q6" s="21">
        <f>M6/G6*100</f>
        <v>131.9999579210136</v>
      </c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9"/>
      <c r="Q7" s="19"/>
    </row>
    <row r="8" spans="1:17" ht="18" customHeight="1">
      <c r="A8" s="12" t="s">
        <v>96</v>
      </c>
      <c r="B8" s="5" t="s">
        <v>5</v>
      </c>
      <c r="C8" s="4">
        <v>60015</v>
      </c>
      <c r="D8" s="7">
        <v>92697</v>
      </c>
      <c r="E8" s="7">
        <v>634722</v>
      </c>
      <c r="F8" s="7">
        <f aca="true" t="shared" si="0" ref="F8:F44">SUM(D8:E8)</f>
        <v>727419</v>
      </c>
      <c r="G8" s="7">
        <v>654248</v>
      </c>
      <c r="H8" s="7">
        <v>73171</v>
      </c>
      <c r="I8" s="7">
        <f aca="true" t="shared" si="1" ref="I8:I44">SUM(G8:H8)</f>
        <v>727419</v>
      </c>
      <c r="J8" s="7">
        <f aca="true" t="shared" si="2" ref="J8:J44">H8</f>
        <v>73171</v>
      </c>
      <c r="K8" s="7">
        <v>416829</v>
      </c>
      <c r="L8" s="7">
        <f>SUM(J8:K8)</f>
        <v>490000</v>
      </c>
      <c r="M8" s="7">
        <v>450000</v>
      </c>
      <c r="N8" s="7">
        <v>40000</v>
      </c>
      <c r="O8" s="7">
        <f aca="true" t="shared" si="3" ref="O8:O138">SUM(M8:N8)</f>
        <v>490000</v>
      </c>
      <c r="P8" s="21">
        <f>K8/E8*100</f>
        <v>65.67111270761058</v>
      </c>
      <c r="Q8" s="21">
        <f>M8/G8*100</f>
        <v>68.78125726024382</v>
      </c>
    </row>
    <row r="9" spans="1:17" ht="18" customHeight="1">
      <c r="A9" s="12"/>
      <c r="B9" s="1"/>
      <c r="C9" s="4">
        <v>75495</v>
      </c>
      <c r="D9" s="7">
        <v>512</v>
      </c>
      <c r="E9" s="7">
        <v>183</v>
      </c>
      <c r="F9" s="7">
        <f t="shared" si="0"/>
        <v>695</v>
      </c>
      <c r="G9" s="7"/>
      <c r="H9" s="7">
        <v>695</v>
      </c>
      <c r="I9" s="7">
        <f t="shared" si="1"/>
        <v>695</v>
      </c>
      <c r="J9" s="7">
        <f t="shared" si="2"/>
        <v>695</v>
      </c>
      <c r="K9" s="7">
        <v>900</v>
      </c>
      <c r="L9" s="7">
        <f>SUM(J9:K9)</f>
        <v>1595</v>
      </c>
      <c r="M9" s="7">
        <v>1500</v>
      </c>
      <c r="N9" s="7">
        <v>95</v>
      </c>
      <c r="O9" s="7">
        <f t="shared" si="3"/>
        <v>1595</v>
      </c>
      <c r="P9" s="21">
        <f>K9/E9*100</f>
        <v>491.8032786885246</v>
      </c>
      <c r="Q9" s="21"/>
    </row>
    <row r="10" spans="1:17" ht="18" customHeight="1">
      <c r="A10" s="12"/>
      <c r="B10" s="1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"/>
      <c r="Q10" s="21"/>
    </row>
    <row r="11" spans="1:17" ht="18" customHeight="1">
      <c r="A11" s="4" t="s">
        <v>97</v>
      </c>
      <c r="B11" s="5" t="s">
        <v>65</v>
      </c>
      <c r="C11" s="11" t="s">
        <v>95</v>
      </c>
      <c r="D11" s="7"/>
      <c r="E11" s="7"/>
      <c r="F11" s="7"/>
      <c r="G11" s="7"/>
      <c r="H11" s="7"/>
      <c r="I11" s="7"/>
      <c r="J11" s="7">
        <v>28462</v>
      </c>
      <c r="K11" s="7">
        <v>1600000</v>
      </c>
      <c r="L11" s="7">
        <f>SUM(J11:K11)</f>
        <v>1628462</v>
      </c>
      <c r="M11" s="7">
        <v>1598000</v>
      </c>
      <c r="N11" s="7">
        <v>30462</v>
      </c>
      <c r="O11" s="7">
        <f t="shared" si="3"/>
        <v>1628462</v>
      </c>
      <c r="P11" s="21"/>
      <c r="Q11" s="21"/>
    </row>
    <row r="12" spans="1:17" ht="18" customHeight="1">
      <c r="A12" s="12"/>
      <c r="B12" s="1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/>
      <c r="Q12" s="21"/>
    </row>
    <row r="13" spans="1:17" ht="18" customHeight="1">
      <c r="A13" s="4" t="s">
        <v>98</v>
      </c>
      <c r="B13" s="5" t="s">
        <v>66</v>
      </c>
      <c r="C13" s="4">
        <v>75411</v>
      </c>
      <c r="D13" s="7"/>
      <c r="E13" s="7"/>
      <c r="F13" s="7"/>
      <c r="G13" s="7"/>
      <c r="H13" s="7"/>
      <c r="I13" s="7"/>
      <c r="J13" s="7">
        <v>0</v>
      </c>
      <c r="K13" s="7">
        <v>45000</v>
      </c>
      <c r="L13" s="7">
        <f>SUM(J13:K13)</f>
        <v>45000</v>
      </c>
      <c r="M13" s="7">
        <v>45000</v>
      </c>
      <c r="N13" s="7">
        <v>0</v>
      </c>
      <c r="O13" s="7">
        <f t="shared" si="3"/>
        <v>45000</v>
      </c>
      <c r="P13" s="21"/>
      <c r="Q13" s="21"/>
    </row>
    <row r="14" spans="1:17" ht="18" customHeight="1">
      <c r="A14" s="12"/>
      <c r="B14" s="1"/>
      <c r="C14" s="4"/>
      <c r="D14" s="7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  <c r="P14" s="22"/>
      <c r="Q14" s="22"/>
    </row>
    <row r="15" spans="1:17" ht="18" customHeight="1">
      <c r="A15" s="4" t="s">
        <v>99</v>
      </c>
      <c r="B15" s="5" t="s">
        <v>6</v>
      </c>
      <c r="C15" s="4">
        <v>80101</v>
      </c>
      <c r="D15" s="7">
        <f>SUM(D17:D27)</f>
        <v>3801</v>
      </c>
      <c r="E15" s="7">
        <f>SUM(E17:E27)</f>
        <v>126447</v>
      </c>
      <c r="F15" s="7">
        <f t="shared" si="0"/>
        <v>130248</v>
      </c>
      <c r="G15" s="7">
        <f>SUM(G17:G27)</f>
        <v>87633</v>
      </c>
      <c r="H15" s="7">
        <f>SUM(H17:H27)</f>
        <v>42615</v>
      </c>
      <c r="I15" s="7">
        <f t="shared" si="1"/>
        <v>130248</v>
      </c>
      <c r="J15" s="7">
        <f t="shared" si="2"/>
        <v>42615</v>
      </c>
      <c r="K15" s="7">
        <f>SUM(K17:K27)</f>
        <v>190000</v>
      </c>
      <c r="L15" s="7">
        <f aca="true" t="shared" si="4" ref="L15:L29">SUM(J15:K15)</f>
        <v>232615</v>
      </c>
      <c r="M15" s="7">
        <f>SUM(M17:M27)</f>
        <v>163615</v>
      </c>
      <c r="N15" s="7">
        <f>SUM(N17:N27)</f>
        <v>69000</v>
      </c>
      <c r="O15" s="7">
        <f t="shared" si="3"/>
        <v>232615</v>
      </c>
      <c r="P15" s="21">
        <f>K15/E15*100</f>
        <v>150.26058348557103</v>
      </c>
      <c r="Q15" s="21">
        <f>M15/G15*100</f>
        <v>186.7047801627241</v>
      </c>
    </row>
    <row r="16" spans="1:17" ht="18" customHeight="1">
      <c r="A16" s="12"/>
      <c r="B16" s="1" t="s">
        <v>7</v>
      </c>
      <c r="C16" s="1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2"/>
      <c r="Q16" s="22"/>
    </row>
    <row r="17" spans="1:17" ht="18" customHeight="1">
      <c r="A17" s="12" t="s">
        <v>100</v>
      </c>
      <c r="B17" s="1" t="s">
        <v>68</v>
      </c>
      <c r="C17" s="12"/>
      <c r="D17" s="6">
        <v>382</v>
      </c>
      <c r="E17" s="6">
        <v>1250</v>
      </c>
      <c r="F17" s="6">
        <f t="shared" si="0"/>
        <v>1632</v>
      </c>
      <c r="G17" s="6">
        <v>0</v>
      </c>
      <c r="H17" s="6">
        <v>1632</v>
      </c>
      <c r="I17" s="6">
        <f t="shared" si="1"/>
        <v>1632</v>
      </c>
      <c r="J17" s="6">
        <f t="shared" si="2"/>
        <v>1632</v>
      </c>
      <c r="K17" s="6">
        <v>4000</v>
      </c>
      <c r="L17" s="6">
        <f t="shared" si="4"/>
        <v>5632</v>
      </c>
      <c r="M17" s="6">
        <v>2632</v>
      </c>
      <c r="N17" s="6">
        <v>3000</v>
      </c>
      <c r="O17" s="6">
        <f t="shared" si="3"/>
        <v>5632</v>
      </c>
      <c r="P17" s="22">
        <f aca="true" t="shared" si="5" ref="P17:P27">K17/E17*100</f>
        <v>320</v>
      </c>
      <c r="Q17" s="22"/>
    </row>
    <row r="18" spans="1:17" ht="18" customHeight="1">
      <c r="A18" s="12" t="s">
        <v>101</v>
      </c>
      <c r="B18" s="1" t="s">
        <v>69</v>
      </c>
      <c r="C18" s="12"/>
      <c r="D18" s="6">
        <v>1219</v>
      </c>
      <c r="E18" s="6">
        <v>10649</v>
      </c>
      <c r="F18" s="6">
        <f t="shared" si="0"/>
        <v>11868</v>
      </c>
      <c r="G18" s="6">
        <v>10183</v>
      </c>
      <c r="H18" s="6">
        <v>1685</v>
      </c>
      <c r="I18" s="6">
        <f t="shared" si="1"/>
        <v>11868</v>
      </c>
      <c r="J18" s="6">
        <f t="shared" si="2"/>
        <v>1685</v>
      </c>
      <c r="K18" s="6">
        <v>17000</v>
      </c>
      <c r="L18" s="6">
        <f t="shared" si="4"/>
        <v>18685</v>
      </c>
      <c r="M18" s="6">
        <v>14685</v>
      </c>
      <c r="N18" s="6">
        <v>4000</v>
      </c>
      <c r="O18" s="6">
        <f t="shared" si="3"/>
        <v>18685</v>
      </c>
      <c r="P18" s="22">
        <f t="shared" si="5"/>
        <v>159.6394027608226</v>
      </c>
      <c r="Q18" s="22">
        <f aca="true" t="shared" si="6" ref="Q18:Q27">M18/G18*100</f>
        <v>144.2109398016302</v>
      </c>
    </row>
    <row r="19" spans="1:17" ht="18" customHeight="1">
      <c r="A19" s="12" t="s">
        <v>102</v>
      </c>
      <c r="B19" s="1" t="s">
        <v>70</v>
      </c>
      <c r="C19" s="12"/>
      <c r="D19" s="6">
        <v>420</v>
      </c>
      <c r="E19" s="6">
        <v>7896</v>
      </c>
      <c r="F19" s="6">
        <f t="shared" si="0"/>
        <v>8316</v>
      </c>
      <c r="G19" s="6">
        <v>4720</v>
      </c>
      <c r="H19" s="6">
        <v>3596</v>
      </c>
      <c r="I19" s="6">
        <f t="shared" si="1"/>
        <v>8316</v>
      </c>
      <c r="J19" s="6">
        <f t="shared" si="2"/>
        <v>3596</v>
      </c>
      <c r="K19" s="6">
        <v>13000</v>
      </c>
      <c r="L19" s="6">
        <f t="shared" si="4"/>
        <v>16596</v>
      </c>
      <c r="M19" s="6">
        <v>11596</v>
      </c>
      <c r="N19" s="6">
        <v>5000</v>
      </c>
      <c r="O19" s="6">
        <f t="shared" si="3"/>
        <v>16596</v>
      </c>
      <c r="P19" s="22">
        <f t="shared" si="5"/>
        <v>164.64032421479232</v>
      </c>
      <c r="Q19" s="22">
        <f t="shared" si="6"/>
        <v>245.67796610169492</v>
      </c>
    </row>
    <row r="20" spans="1:17" ht="18" customHeight="1">
      <c r="A20" s="12" t="s">
        <v>103</v>
      </c>
      <c r="B20" s="1" t="s">
        <v>71</v>
      </c>
      <c r="C20" s="12"/>
      <c r="D20" s="6">
        <v>96</v>
      </c>
      <c r="E20" s="6">
        <v>19288</v>
      </c>
      <c r="F20" s="6">
        <f t="shared" si="0"/>
        <v>19384</v>
      </c>
      <c r="G20" s="6">
        <v>19183</v>
      </c>
      <c r="H20" s="6">
        <v>201</v>
      </c>
      <c r="I20" s="6">
        <f t="shared" si="1"/>
        <v>19384</v>
      </c>
      <c r="J20" s="6">
        <f t="shared" si="2"/>
        <v>201</v>
      </c>
      <c r="K20" s="6">
        <v>29000</v>
      </c>
      <c r="L20" s="6">
        <f t="shared" si="4"/>
        <v>29201</v>
      </c>
      <c r="M20" s="6">
        <v>24201</v>
      </c>
      <c r="N20" s="6">
        <v>5000</v>
      </c>
      <c r="O20" s="6">
        <f t="shared" si="3"/>
        <v>29201</v>
      </c>
      <c r="P20" s="22">
        <f t="shared" si="5"/>
        <v>150.35255080879304</v>
      </c>
      <c r="Q20" s="22">
        <f t="shared" si="6"/>
        <v>126.1585779075223</v>
      </c>
    </row>
    <row r="21" spans="1:17" ht="18" customHeight="1">
      <c r="A21" s="12" t="s">
        <v>104</v>
      </c>
      <c r="B21" s="1" t="s">
        <v>72</v>
      </c>
      <c r="C21" s="12"/>
      <c r="D21" s="6">
        <v>49</v>
      </c>
      <c r="E21" s="6">
        <v>3620</v>
      </c>
      <c r="F21" s="6">
        <f t="shared" si="0"/>
        <v>3669</v>
      </c>
      <c r="G21" s="6">
        <v>3647</v>
      </c>
      <c r="H21" s="6">
        <v>22</v>
      </c>
      <c r="I21" s="6">
        <f t="shared" si="1"/>
        <v>3669</v>
      </c>
      <c r="J21" s="6">
        <f t="shared" si="2"/>
        <v>22</v>
      </c>
      <c r="K21" s="6">
        <v>9000</v>
      </c>
      <c r="L21" s="6">
        <f t="shared" si="4"/>
        <v>9022</v>
      </c>
      <c r="M21" s="6">
        <v>6022</v>
      </c>
      <c r="N21" s="6">
        <v>3000</v>
      </c>
      <c r="O21" s="6">
        <f t="shared" si="3"/>
        <v>9022</v>
      </c>
      <c r="P21" s="22">
        <f t="shared" si="5"/>
        <v>248.61878453038676</v>
      </c>
      <c r="Q21" s="22">
        <f t="shared" si="6"/>
        <v>165.12201809706607</v>
      </c>
    </row>
    <row r="22" spans="1:17" ht="18" customHeight="1">
      <c r="A22" s="12" t="s">
        <v>105</v>
      </c>
      <c r="B22" s="1" t="s">
        <v>73</v>
      </c>
      <c r="C22" s="12"/>
      <c r="D22" s="6">
        <v>0</v>
      </c>
      <c r="E22" s="6">
        <v>840</v>
      </c>
      <c r="F22" s="6">
        <f t="shared" si="0"/>
        <v>840</v>
      </c>
      <c r="G22" s="6">
        <v>291</v>
      </c>
      <c r="H22" s="6">
        <v>549</v>
      </c>
      <c r="I22" s="6">
        <f t="shared" si="1"/>
        <v>840</v>
      </c>
      <c r="J22" s="6">
        <f t="shared" si="2"/>
        <v>549</v>
      </c>
      <c r="K22" s="6">
        <v>6000</v>
      </c>
      <c r="L22" s="6">
        <f t="shared" si="4"/>
        <v>6549</v>
      </c>
      <c r="M22" s="6">
        <v>3549</v>
      </c>
      <c r="N22" s="6">
        <v>3000</v>
      </c>
      <c r="O22" s="6">
        <f t="shared" si="3"/>
        <v>6549</v>
      </c>
      <c r="P22" s="22">
        <f t="shared" si="5"/>
        <v>714.2857142857143</v>
      </c>
      <c r="Q22" s="22"/>
    </row>
    <row r="23" spans="1:17" ht="18" customHeight="1">
      <c r="A23" s="12" t="s">
        <v>106</v>
      </c>
      <c r="B23" s="1" t="s">
        <v>74</v>
      </c>
      <c r="C23" s="12"/>
      <c r="D23" s="6">
        <v>225</v>
      </c>
      <c r="E23" s="6">
        <v>31823</v>
      </c>
      <c r="F23" s="6">
        <f t="shared" si="0"/>
        <v>32048</v>
      </c>
      <c r="G23" s="6">
        <v>14793</v>
      </c>
      <c r="H23" s="6">
        <v>17255</v>
      </c>
      <c r="I23" s="6">
        <f t="shared" si="1"/>
        <v>32048</v>
      </c>
      <c r="J23" s="6">
        <f t="shared" si="2"/>
        <v>17255</v>
      </c>
      <c r="K23" s="6">
        <v>42000</v>
      </c>
      <c r="L23" s="6">
        <f t="shared" si="4"/>
        <v>59255</v>
      </c>
      <c r="M23" s="6">
        <v>39255</v>
      </c>
      <c r="N23" s="6">
        <v>20000</v>
      </c>
      <c r="O23" s="6">
        <f t="shared" si="3"/>
        <v>59255</v>
      </c>
      <c r="P23" s="22">
        <f t="shared" si="5"/>
        <v>131.98001445495396</v>
      </c>
      <c r="Q23" s="22">
        <f t="shared" si="6"/>
        <v>265.36199553843034</v>
      </c>
    </row>
    <row r="24" spans="1:17" ht="18" customHeight="1">
      <c r="A24" s="12" t="s">
        <v>107</v>
      </c>
      <c r="B24" s="1" t="s">
        <v>75</v>
      </c>
      <c r="C24" s="12"/>
      <c r="D24" s="6">
        <v>612</v>
      </c>
      <c r="E24" s="6">
        <v>9240</v>
      </c>
      <c r="F24" s="6">
        <f t="shared" si="0"/>
        <v>9852</v>
      </c>
      <c r="G24" s="6">
        <v>7386</v>
      </c>
      <c r="H24" s="6">
        <v>2466</v>
      </c>
      <c r="I24" s="6">
        <f t="shared" si="1"/>
        <v>9852</v>
      </c>
      <c r="J24" s="6">
        <f t="shared" si="2"/>
        <v>2466</v>
      </c>
      <c r="K24" s="6">
        <v>15000</v>
      </c>
      <c r="L24" s="6">
        <f t="shared" si="4"/>
        <v>17466</v>
      </c>
      <c r="M24" s="6">
        <v>12466</v>
      </c>
      <c r="N24" s="6">
        <v>5000</v>
      </c>
      <c r="O24" s="6">
        <f t="shared" si="3"/>
        <v>17466</v>
      </c>
      <c r="P24" s="22">
        <f t="shared" si="5"/>
        <v>162.33766233766232</v>
      </c>
      <c r="Q24" s="22">
        <f t="shared" si="6"/>
        <v>168.77877064717032</v>
      </c>
    </row>
    <row r="25" spans="1:17" ht="18" customHeight="1">
      <c r="A25" s="12" t="s">
        <v>108</v>
      </c>
      <c r="B25" s="1" t="s">
        <v>76</v>
      </c>
      <c r="C25" s="12"/>
      <c r="D25" s="6">
        <v>0</v>
      </c>
      <c r="E25" s="6">
        <v>0</v>
      </c>
      <c r="F25" s="6">
        <f t="shared" si="0"/>
        <v>0</v>
      </c>
      <c r="G25" s="6">
        <v>0</v>
      </c>
      <c r="H25" s="6">
        <v>0</v>
      </c>
      <c r="I25" s="6">
        <f t="shared" si="1"/>
        <v>0</v>
      </c>
      <c r="J25" s="6">
        <f t="shared" si="2"/>
        <v>0</v>
      </c>
      <c r="K25" s="6">
        <v>1000</v>
      </c>
      <c r="L25" s="6">
        <f t="shared" si="4"/>
        <v>1000</v>
      </c>
      <c r="M25" s="6">
        <v>500</v>
      </c>
      <c r="N25" s="6">
        <v>500</v>
      </c>
      <c r="O25" s="6">
        <f t="shared" si="3"/>
        <v>1000</v>
      </c>
      <c r="P25" s="22"/>
      <c r="Q25" s="22"/>
    </row>
    <row r="26" spans="1:17" ht="18" customHeight="1">
      <c r="A26" s="12" t="s">
        <v>109</v>
      </c>
      <c r="B26" s="1" t="s">
        <v>77</v>
      </c>
      <c r="C26" s="12"/>
      <c r="D26" s="6">
        <v>0</v>
      </c>
      <c r="E26" s="6">
        <v>0</v>
      </c>
      <c r="F26" s="6">
        <f t="shared" si="0"/>
        <v>0</v>
      </c>
      <c r="G26" s="6">
        <v>0</v>
      </c>
      <c r="H26" s="6">
        <v>0</v>
      </c>
      <c r="I26" s="6">
        <f t="shared" si="1"/>
        <v>0</v>
      </c>
      <c r="J26" s="6">
        <f t="shared" si="2"/>
        <v>0</v>
      </c>
      <c r="K26" s="6">
        <v>1000</v>
      </c>
      <c r="L26" s="6">
        <f t="shared" si="4"/>
        <v>1000</v>
      </c>
      <c r="M26" s="6">
        <v>500</v>
      </c>
      <c r="N26" s="6">
        <v>500</v>
      </c>
      <c r="O26" s="6">
        <f t="shared" si="3"/>
        <v>1000</v>
      </c>
      <c r="P26" s="22"/>
      <c r="Q26" s="22"/>
    </row>
    <row r="27" spans="1:17" ht="18" customHeight="1">
      <c r="A27" s="12" t="s">
        <v>110</v>
      </c>
      <c r="B27" s="1" t="s">
        <v>78</v>
      </c>
      <c r="C27" s="12"/>
      <c r="D27" s="6">
        <v>798</v>
      </c>
      <c r="E27" s="6">
        <v>41841</v>
      </c>
      <c r="F27" s="6">
        <f t="shared" si="0"/>
        <v>42639</v>
      </c>
      <c r="G27" s="6">
        <v>27430</v>
      </c>
      <c r="H27" s="6">
        <v>15209</v>
      </c>
      <c r="I27" s="6">
        <f t="shared" si="1"/>
        <v>42639</v>
      </c>
      <c r="J27" s="6">
        <f t="shared" si="2"/>
        <v>15209</v>
      </c>
      <c r="K27" s="6">
        <v>53000</v>
      </c>
      <c r="L27" s="6">
        <f t="shared" si="4"/>
        <v>68209</v>
      </c>
      <c r="M27" s="6">
        <v>48209</v>
      </c>
      <c r="N27" s="6">
        <v>20000</v>
      </c>
      <c r="O27" s="6">
        <f t="shared" si="3"/>
        <v>68209</v>
      </c>
      <c r="P27" s="22">
        <f t="shared" si="5"/>
        <v>126.67001266700126</v>
      </c>
      <c r="Q27" s="22">
        <f t="shared" si="6"/>
        <v>175.75282537367843</v>
      </c>
    </row>
    <row r="28" spans="1:17" ht="18" customHeight="1">
      <c r="A28" s="12"/>
      <c r="B28" s="1"/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2"/>
      <c r="Q28" s="22"/>
    </row>
    <row r="29" spans="1:17" ht="18" customHeight="1">
      <c r="A29" s="4" t="s">
        <v>111</v>
      </c>
      <c r="B29" s="5" t="s">
        <v>8</v>
      </c>
      <c r="C29" s="4">
        <v>80110</v>
      </c>
      <c r="D29" s="7">
        <f>SUM(D31:D35)</f>
        <v>1578</v>
      </c>
      <c r="E29" s="7">
        <f>SUM(E31:E35)</f>
        <v>61693</v>
      </c>
      <c r="F29" s="7">
        <f t="shared" si="0"/>
        <v>63271</v>
      </c>
      <c r="G29" s="7">
        <f>SUM(G31:G35)</f>
        <v>51589</v>
      </c>
      <c r="H29" s="7">
        <f>SUM(H31:H35)</f>
        <v>11682</v>
      </c>
      <c r="I29" s="7">
        <f t="shared" si="1"/>
        <v>63271</v>
      </c>
      <c r="J29" s="7">
        <f t="shared" si="2"/>
        <v>11682</v>
      </c>
      <c r="K29" s="7">
        <f>SUM(K31:K35)</f>
        <v>114000</v>
      </c>
      <c r="L29" s="7">
        <f t="shared" si="4"/>
        <v>125682</v>
      </c>
      <c r="M29" s="7">
        <f>SUM(M31:M35)</f>
        <v>89682</v>
      </c>
      <c r="N29" s="7">
        <f>SUM(N31:N35)</f>
        <v>36000</v>
      </c>
      <c r="O29" s="7">
        <f t="shared" si="3"/>
        <v>125682</v>
      </c>
      <c r="P29" s="21">
        <f>K29/E29*100</f>
        <v>184.78595626732368</v>
      </c>
      <c r="Q29" s="21">
        <f>M29/G29*100</f>
        <v>173.83938436488398</v>
      </c>
    </row>
    <row r="30" spans="1:17" ht="18" customHeight="1">
      <c r="A30" s="12"/>
      <c r="B30" s="1" t="s">
        <v>9</v>
      </c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2"/>
      <c r="Q30" s="22"/>
    </row>
    <row r="31" spans="1:17" ht="18" customHeight="1">
      <c r="A31" s="12" t="s">
        <v>100</v>
      </c>
      <c r="B31" s="1" t="s">
        <v>10</v>
      </c>
      <c r="C31" s="12"/>
      <c r="D31" s="6">
        <v>771</v>
      </c>
      <c r="E31" s="6">
        <v>6071</v>
      </c>
      <c r="F31" s="6">
        <f t="shared" si="0"/>
        <v>6842</v>
      </c>
      <c r="G31" s="6">
        <v>5212</v>
      </c>
      <c r="H31" s="6">
        <v>1630</v>
      </c>
      <c r="I31" s="6">
        <f t="shared" si="1"/>
        <v>6842</v>
      </c>
      <c r="J31" s="6">
        <f t="shared" si="2"/>
        <v>1630</v>
      </c>
      <c r="K31" s="6">
        <v>14000</v>
      </c>
      <c r="L31" s="6">
        <f aca="true" t="shared" si="7" ref="L31:L53">SUM(J31:K31)</f>
        <v>15630</v>
      </c>
      <c r="M31" s="6">
        <v>10630</v>
      </c>
      <c r="N31" s="6">
        <v>5000</v>
      </c>
      <c r="O31" s="6">
        <f t="shared" si="3"/>
        <v>15630</v>
      </c>
      <c r="P31" s="22">
        <f>K31/E31*100</f>
        <v>230.60451325975953</v>
      </c>
      <c r="Q31" s="22">
        <f>M31/G31*100</f>
        <v>203.95241749808136</v>
      </c>
    </row>
    <row r="32" spans="1:17" ht="18" customHeight="1">
      <c r="A32" s="12" t="s">
        <v>101</v>
      </c>
      <c r="B32" s="1" t="s">
        <v>11</v>
      </c>
      <c r="C32" s="12"/>
      <c r="D32" s="6">
        <v>0</v>
      </c>
      <c r="E32" s="6">
        <v>26555</v>
      </c>
      <c r="F32" s="6">
        <f t="shared" si="0"/>
        <v>26555</v>
      </c>
      <c r="G32" s="6">
        <v>24450</v>
      </c>
      <c r="H32" s="6">
        <v>2105</v>
      </c>
      <c r="I32" s="6">
        <f t="shared" si="1"/>
        <v>26555</v>
      </c>
      <c r="J32" s="6">
        <f t="shared" si="2"/>
        <v>2105</v>
      </c>
      <c r="K32" s="6">
        <v>44000</v>
      </c>
      <c r="L32" s="6">
        <f t="shared" si="7"/>
        <v>46105</v>
      </c>
      <c r="M32" s="6">
        <v>36105</v>
      </c>
      <c r="N32" s="6">
        <v>10000</v>
      </c>
      <c r="O32" s="6">
        <f t="shared" si="3"/>
        <v>46105</v>
      </c>
      <c r="P32" s="22">
        <f>K32/E32*100</f>
        <v>165.6938429674261</v>
      </c>
      <c r="Q32" s="22">
        <f>M32/G32*100</f>
        <v>147.6687116564417</v>
      </c>
    </row>
    <row r="33" spans="1:17" ht="18" customHeight="1">
      <c r="A33" s="12" t="s">
        <v>102</v>
      </c>
      <c r="B33" s="1" t="s">
        <v>12</v>
      </c>
      <c r="C33" s="12"/>
      <c r="D33" s="6">
        <v>782</v>
      </c>
      <c r="E33" s="6">
        <v>12354</v>
      </c>
      <c r="F33" s="6">
        <f t="shared" si="0"/>
        <v>13136</v>
      </c>
      <c r="G33" s="6">
        <v>9607</v>
      </c>
      <c r="H33" s="6">
        <v>3529</v>
      </c>
      <c r="I33" s="6">
        <f t="shared" si="1"/>
        <v>13136</v>
      </c>
      <c r="J33" s="6">
        <f t="shared" si="2"/>
        <v>3529</v>
      </c>
      <c r="K33" s="6">
        <v>21000</v>
      </c>
      <c r="L33" s="6">
        <f t="shared" si="7"/>
        <v>24529</v>
      </c>
      <c r="M33" s="6">
        <v>16529</v>
      </c>
      <c r="N33" s="6">
        <v>8000</v>
      </c>
      <c r="O33" s="6">
        <f t="shared" si="3"/>
        <v>24529</v>
      </c>
      <c r="P33" s="22">
        <f>K33/E33*100</f>
        <v>169.9854298203011</v>
      </c>
      <c r="Q33" s="22">
        <f>M33/G33*100</f>
        <v>172.05162902050589</v>
      </c>
    </row>
    <row r="34" spans="1:17" ht="18" customHeight="1">
      <c r="A34" s="12" t="s">
        <v>103</v>
      </c>
      <c r="B34" s="1" t="s">
        <v>13</v>
      </c>
      <c r="C34" s="12"/>
      <c r="D34" s="6">
        <v>5</v>
      </c>
      <c r="E34" s="6">
        <v>11957</v>
      </c>
      <c r="F34" s="6">
        <f t="shared" si="0"/>
        <v>11962</v>
      </c>
      <c r="G34" s="6">
        <v>9363</v>
      </c>
      <c r="H34" s="6">
        <v>2599</v>
      </c>
      <c r="I34" s="6">
        <f t="shared" si="1"/>
        <v>11962</v>
      </c>
      <c r="J34" s="6">
        <f t="shared" si="2"/>
        <v>2599</v>
      </c>
      <c r="K34" s="6">
        <v>22000</v>
      </c>
      <c r="L34" s="6">
        <f t="shared" si="7"/>
        <v>24599</v>
      </c>
      <c r="M34" s="6">
        <v>17599</v>
      </c>
      <c r="N34" s="6">
        <v>7000</v>
      </c>
      <c r="O34" s="6">
        <f t="shared" si="3"/>
        <v>24599</v>
      </c>
      <c r="P34" s="22">
        <f>K34/E34*100</f>
        <v>183.99264029438822</v>
      </c>
      <c r="Q34" s="22">
        <f>M34/G34*100</f>
        <v>187.9632596390046</v>
      </c>
    </row>
    <row r="35" spans="1:17" ht="18" customHeight="1">
      <c r="A35" s="12" t="s">
        <v>104</v>
      </c>
      <c r="B35" s="1" t="s">
        <v>14</v>
      </c>
      <c r="C35" s="12"/>
      <c r="D35" s="6">
        <v>20</v>
      </c>
      <c r="E35" s="6">
        <v>4756</v>
      </c>
      <c r="F35" s="6">
        <f t="shared" si="0"/>
        <v>4776</v>
      </c>
      <c r="G35" s="6">
        <v>2957</v>
      </c>
      <c r="H35" s="6">
        <v>1819</v>
      </c>
      <c r="I35" s="6">
        <f t="shared" si="1"/>
        <v>4776</v>
      </c>
      <c r="J35" s="6">
        <f t="shared" si="2"/>
        <v>1819</v>
      </c>
      <c r="K35" s="6">
        <v>13000</v>
      </c>
      <c r="L35" s="6">
        <f t="shared" si="7"/>
        <v>14819</v>
      </c>
      <c r="M35" s="6">
        <v>8819</v>
      </c>
      <c r="N35" s="6">
        <v>6000</v>
      </c>
      <c r="O35" s="6">
        <f t="shared" si="3"/>
        <v>14819</v>
      </c>
      <c r="P35" s="22">
        <f>K35/E35*100</f>
        <v>273.3389402859546</v>
      </c>
      <c r="Q35" s="22">
        <f>M35/G35*100</f>
        <v>298.241460940142</v>
      </c>
    </row>
    <row r="36" spans="1:17" ht="18" customHeight="1">
      <c r="A36" s="12"/>
      <c r="B36" s="1"/>
      <c r="C36" s="1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2"/>
      <c r="Q36" s="22"/>
    </row>
    <row r="37" spans="1:17" ht="18" customHeight="1">
      <c r="A37" s="17" t="s">
        <v>112</v>
      </c>
      <c r="B37" s="5" t="s">
        <v>79</v>
      </c>
      <c r="C37" s="13">
        <v>80114</v>
      </c>
      <c r="D37" s="7">
        <v>220</v>
      </c>
      <c r="E37" s="7">
        <v>6133</v>
      </c>
      <c r="F37" s="7">
        <f t="shared" si="0"/>
        <v>6353</v>
      </c>
      <c r="G37" s="7">
        <v>5635</v>
      </c>
      <c r="H37" s="7">
        <v>718</v>
      </c>
      <c r="I37" s="7">
        <f t="shared" si="1"/>
        <v>6353</v>
      </c>
      <c r="J37" s="7">
        <f t="shared" si="2"/>
        <v>718</v>
      </c>
      <c r="K37" s="7">
        <v>11000</v>
      </c>
      <c r="L37" s="7">
        <f t="shared" si="7"/>
        <v>11718</v>
      </c>
      <c r="M37" s="7">
        <v>8718</v>
      </c>
      <c r="N37" s="7">
        <v>3000</v>
      </c>
      <c r="O37" s="7">
        <f t="shared" si="3"/>
        <v>11718</v>
      </c>
      <c r="P37" s="21">
        <f>K37/E37*100</f>
        <v>179.35757378118376</v>
      </c>
      <c r="Q37" s="21">
        <f>M37/G37*100</f>
        <v>154.71162377994676</v>
      </c>
    </row>
    <row r="38" spans="1:17" ht="18" customHeight="1">
      <c r="A38" s="12"/>
      <c r="B38" s="1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2"/>
      <c r="Q38" s="22"/>
    </row>
    <row r="39" spans="1:17" ht="18" customHeight="1">
      <c r="A39" s="4" t="s">
        <v>113</v>
      </c>
      <c r="B39" s="5" t="s">
        <v>15</v>
      </c>
      <c r="C39" s="13">
        <v>80120</v>
      </c>
      <c r="D39" s="7">
        <f>SUM(D41:D44)</f>
        <v>28259</v>
      </c>
      <c r="E39" s="7">
        <f>SUM(E41:E44)</f>
        <v>111773</v>
      </c>
      <c r="F39" s="7">
        <f t="shared" si="0"/>
        <v>140032</v>
      </c>
      <c r="G39" s="7">
        <f>SUM(G41:G44)</f>
        <v>137950</v>
      </c>
      <c r="H39" s="7">
        <f>SUM(H41:H44)</f>
        <v>2082</v>
      </c>
      <c r="I39" s="7">
        <f t="shared" si="1"/>
        <v>140032</v>
      </c>
      <c r="J39" s="7">
        <f t="shared" si="2"/>
        <v>2082</v>
      </c>
      <c r="K39" s="7">
        <f>SUM(K41:K44)</f>
        <v>120750</v>
      </c>
      <c r="L39" s="7">
        <f t="shared" si="7"/>
        <v>122832</v>
      </c>
      <c r="M39" s="7">
        <f>SUM(M41:M44)</f>
        <v>120670</v>
      </c>
      <c r="N39" s="7">
        <f>SUM(N41:N44)</f>
        <v>2162</v>
      </c>
      <c r="O39" s="7">
        <f t="shared" si="3"/>
        <v>122832</v>
      </c>
      <c r="P39" s="21">
        <f>K39/E39*100</f>
        <v>108.03145661295662</v>
      </c>
      <c r="Q39" s="21">
        <f>M39/G39*100</f>
        <v>87.47372236317507</v>
      </c>
    </row>
    <row r="40" spans="1:17" ht="18" customHeight="1">
      <c r="A40" s="12"/>
      <c r="B40" s="1" t="s">
        <v>9</v>
      </c>
      <c r="C40" s="1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2"/>
      <c r="Q40" s="22"/>
    </row>
    <row r="41" spans="1:17" ht="18" customHeight="1">
      <c r="A41" s="12" t="s">
        <v>100</v>
      </c>
      <c r="B41" s="1" t="s">
        <v>80</v>
      </c>
      <c r="C41" s="15"/>
      <c r="D41" s="6">
        <v>27473</v>
      </c>
      <c r="E41" s="6">
        <v>49261</v>
      </c>
      <c r="F41" s="6">
        <f t="shared" si="0"/>
        <v>76734</v>
      </c>
      <c r="G41" s="6">
        <v>76532</v>
      </c>
      <c r="H41" s="6">
        <v>202</v>
      </c>
      <c r="I41" s="6">
        <f t="shared" si="1"/>
        <v>76734</v>
      </c>
      <c r="J41" s="6">
        <f t="shared" si="2"/>
        <v>202</v>
      </c>
      <c r="K41" s="6">
        <v>46350</v>
      </c>
      <c r="L41" s="6">
        <f t="shared" si="7"/>
        <v>46552</v>
      </c>
      <c r="M41" s="6">
        <v>46352</v>
      </c>
      <c r="N41" s="6">
        <v>200</v>
      </c>
      <c r="O41" s="6">
        <f t="shared" si="3"/>
        <v>46552</v>
      </c>
      <c r="P41" s="22">
        <f>K41/E41*100</f>
        <v>94.09065995412192</v>
      </c>
      <c r="Q41" s="22">
        <f>M41/G41*100</f>
        <v>60.56551507865991</v>
      </c>
    </row>
    <row r="42" spans="1:17" ht="18" customHeight="1">
      <c r="A42" s="12" t="s">
        <v>101</v>
      </c>
      <c r="B42" s="1" t="s">
        <v>81</v>
      </c>
      <c r="C42" s="15"/>
      <c r="D42" s="6">
        <v>73</v>
      </c>
      <c r="E42" s="6">
        <v>35067</v>
      </c>
      <c r="F42" s="6">
        <f t="shared" si="0"/>
        <v>35140</v>
      </c>
      <c r="G42" s="6">
        <v>34295</v>
      </c>
      <c r="H42" s="6">
        <v>845</v>
      </c>
      <c r="I42" s="6">
        <f t="shared" si="1"/>
        <v>35140</v>
      </c>
      <c r="J42" s="6">
        <f t="shared" si="2"/>
        <v>845</v>
      </c>
      <c r="K42" s="6">
        <v>42100</v>
      </c>
      <c r="L42" s="6">
        <f t="shared" si="7"/>
        <v>42945</v>
      </c>
      <c r="M42" s="6">
        <v>42005</v>
      </c>
      <c r="N42" s="6">
        <v>940</v>
      </c>
      <c r="O42" s="6">
        <f t="shared" si="3"/>
        <v>42945</v>
      </c>
      <c r="P42" s="22">
        <f>K42/E42*100</f>
        <v>120.05589300481934</v>
      </c>
      <c r="Q42" s="22">
        <f>M42/G42*100</f>
        <v>122.48141128444378</v>
      </c>
    </row>
    <row r="43" spans="1:17" ht="18" customHeight="1">
      <c r="A43" s="12" t="s">
        <v>102</v>
      </c>
      <c r="B43" s="1" t="s">
        <v>82</v>
      </c>
      <c r="C43" s="15"/>
      <c r="D43" s="6">
        <v>713</v>
      </c>
      <c r="E43" s="6">
        <v>20106</v>
      </c>
      <c r="F43" s="6">
        <f t="shared" si="0"/>
        <v>20819</v>
      </c>
      <c r="G43" s="6">
        <v>19815</v>
      </c>
      <c r="H43" s="6">
        <v>1004</v>
      </c>
      <c r="I43" s="6">
        <f t="shared" si="1"/>
        <v>20819</v>
      </c>
      <c r="J43" s="6">
        <f t="shared" si="2"/>
        <v>1004</v>
      </c>
      <c r="K43" s="6">
        <v>25300</v>
      </c>
      <c r="L43" s="6">
        <f t="shared" si="7"/>
        <v>26304</v>
      </c>
      <c r="M43" s="6">
        <v>25313</v>
      </c>
      <c r="N43" s="6">
        <v>991</v>
      </c>
      <c r="O43" s="6">
        <f t="shared" si="3"/>
        <v>26304</v>
      </c>
      <c r="P43" s="22">
        <f>K43/E43*100</f>
        <v>125.83308465134786</v>
      </c>
      <c r="Q43" s="22">
        <f>M43/G43*100</f>
        <v>127.74665657330306</v>
      </c>
    </row>
    <row r="44" spans="1:17" ht="18" customHeight="1">
      <c r="A44" s="12" t="s">
        <v>103</v>
      </c>
      <c r="B44" s="1" t="s">
        <v>83</v>
      </c>
      <c r="C44" s="15"/>
      <c r="D44" s="6">
        <v>0</v>
      </c>
      <c r="E44" s="6">
        <v>7339</v>
      </c>
      <c r="F44" s="6">
        <f t="shared" si="0"/>
        <v>7339</v>
      </c>
      <c r="G44" s="6">
        <v>7308</v>
      </c>
      <c r="H44" s="6">
        <v>31</v>
      </c>
      <c r="I44" s="6">
        <f t="shared" si="1"/>
        <v>7339</v>
      </c>
      <c r="J44" s="6">
        <f t="shared" si="2"/>
        <v>31</v>
      </c>
      <c r="K44" s="6">
        <v>7000</v>
      </c>
      <c r="L44" s="6">
        <f t="shared" si="7"/>
        <v>7031</v>
      </c>
      <c r="M44" s="6">
        <v>7000</v>
      </c>
      <c r="N44" s="6">
        <v>31</v>
      </c>
      <c r="O44" s="6">
        <f t="shared" si="3"/>
        <v>7031</v>
      </c>
      <c r="P44" s="22">
        <f>K44/E44*100</f>
        <v>95.38084207657718</v>
      </c>
      <c r="Q44" s="22">
        <f>M44/G44*100</f>
        <v>95.78544061302682</v>
      </c>
    </row>
    <row r="45" spans="1:17" ht="18" customHeight="1">
      <c r="A45" s="12"/>
      <c r="B45" s="1"/>
      <c r="C45" s="1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"/>
      <c r="Q45" s="22"/>
    </row>
    <row r="46" spans="1:17" ht="18" customHeight="1">
      <c r="A46" s="18" t="s">
        <v>114</v>
      </c>
      <c r="B46" s="5" t="s">
        <v>16</v>
      </c>
      <c r="C46" s="13">
        <v>80130</v>
      </c>
      <c r="D46" s="7">
        <f>SUM(D48:D53)</f>
        <v>37963</v>
      </c>
      <c r="E46" s="7">
        <f>SUM(E48:E53)</f>
        <v>400973</v>
      </c>
      <c r="F46" s="7">
        <f aca="true" t="shared" si="8" ref="F46:F77">SUM(D46:E46)</f>
        <v>438936</v>
      </c>
      <c r="G46" s="7">
        <f>SUM(G48:G53)</f>
        <v>426538</v>
      </c>
      <c r="H46" s="7">
        <f>SUM(H48:H53)</f>
        <v>12398</v>
      </c>
      <c r="I46" s="7">
        <f>SUM(G46:H46)</f>
        <v>438936</v>
      </c>
      <c r="J46" s="7">
        <f>SUM(J48:J53)</f>
        <v>6945</v>
      </c>
      <c r="K46" s="7">
        <f>SUM(K48:K53)</f>
        <v>320400</v>
      </c>
      <c r="L46" s="7">
        <f t="shared" si="7"/>
        <v>327345</v>
      </c>
      <c r="M46" s="7">
        <f>SUM(M48:M53)</f>
        <v>324770</v>
      </c>
      <c r="N46" s="7">
        <f>SUM(N48:N53)</f>
        <v>2575</v>
      </c>
      <c r="O46" s="7">
        <f t="shared" si="3"/>
        <v>327345</v>
      </c>
      <c r="P46" s="21">
        <f>K46/E46*100</f>
        <v>79.90562955610477</v>
      </c>
      <c r="Q46" s="21">
        <f>M46/G46*100</f>
        <v>76.14092999920288</v>
      </c>
    </row>
    <row r="47" spans="1:17" ht="18" customHeight="1">
      <c r="A47" s="12"/>
      <c r="B47" s="1" t="s">
        <v>9</v>
      </c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2"/>
      <c r="Q47" s="22"/>
    </row>
    <row r="48" spans="1:17" ht="18" customHeight="1">
      <c r="A48" s="12" t="s">
        <v>100</v>
      </c>
      <c r="B48" s="1" t="s">
        <v>84</v>
      </c>
      <c r="C48" s="14"/>
      <c r="D48" s="6">
        <v>143</v>
      </c>
      <c r="E48" s="6">
        <v>7631</v>
      </c>
      <c r="F48" s="6">
        <f t="shared" si="8"/>
        <v>7774</v>
      </c>
      <c r="G48" s="6">
        <v>6680</v>
      </c>
      <c r="H48" s="6">
        <v>1094</v>
      </c>
      <c r="I48" s="6">
        <f aca="true" t="shared" si="9" ref="I48:I53">SUM(G48:H48)</f>
        <v>7774</v>
      </c>
      <c r="J48" s="6">
        <f aca="true" t="shared" si="10" ref="J48:J77">H48</f>
        <v>1094</v>
      </c>
      <c r="K48" s="6">
        <v>16300</v>
      </c>
      <c r="L48" s="6">
        <f t="shared" si="7"/>
        <v>17394</v>
      </c>
      <c r="M48" s="6">
        <v>16800</v>
      </c>
      <c r="N48" s="6">
        <v>594</v>
      </c>
      <c r="O48" s="6">
        <f t="shared" si="3"/>
        <v>17394</v>
      </c>
      <c r="P48" s="22">
        <f aca="true" t="shared" si="11" ref="P48:P53">K48/E48*100</f>
        <v>213.60241121740268</v>
      </c>
      <c r="Q48" s="22">
        <f aca="true" t="shared" si="12" ref="Q48:Q53">M48/G48*100</f>
        <v>251.49700598802394</v>
      </c>
    </row>
    <row r="49" spans="1:17" ht="18" customHeight="1">
      <c r="A49" s="12" t="s">
        <v>101</v>
      </c>
      <c r="B49" s="1" t="s">
        <v>85</v>
      </c>
      <c r="C49" s="14"/>
      <c r="D49" s="6">
        <v>12048</v>
      </c>
      <c r="E49" s="6">
        <v>101226</v>
      </c>
      <c r="F49" s="6">
        <f t="shared" si="8"/>
        <v>113274</v>
      </c>
      <c r="G49" s="6">
        <v>111281</v>
      </c>
      <c r="H49" s="6">
        <v>1993</v>
      </c>
      <c r="I49" s="6">
        <f t="shared" si="9"/>
        <v>113274</v>
      </c>
      <c r="J49" s="6">
        <f t="shared" si="10"/>
        <v>1993</v>
      </c>
      <c r="K49" s="6">
        <v>68500</v>
      </c>
      <c r="L49" s="6">
        <f t="shared" si="7"/>
        <v>70493</v>
      </c>
      <c r="M49" s="6">
        <v>68600</v>
      </c>
      <c r="N49" s="6">
        <v>1893</v>
      </c>
      <c r="O49" s="6">
        <f t="shared" si="3"/>
        <v>70493</v>
      </c>
      <c r="P49" s="22">
        <f t="shared" si="11"/>
        <v>67.6703613696086</v>
      </c>
      <c r="Q49" s="22">
        <f t="shared" si="12"/>
        <v>61.645743657946994</v>
      </c>
    </row>
    <row r="50" spans="1:17" ht="18" customHeight="1">
      <c r="A50" s="12" t="s">
        <v>102</v>
      </c>
      <c r="B50" s="1" t="s">
        <v>86</v>
      </c>
      <c r="C50" s="14"/>
      <c r="D50" s="6">
        <v>317</v>
      </c>
      <c r="E50" s="6">
        <v>121205</v>
      </c>
      <c r="F50" s="6">
        <f t="shared" si="8"/>
        <v>121522</v>
      </c>
      <c r="G50" s="6">
        <v>121493</v>
      </c>
      <c r="H50" s="6">
        <v>29</v>
      </c>
      <c r="I50" s="6">
        <f t="shared" si="9"/>
        <v>121522</v>
      </c>
      <c r="J50" s="6">
        <f t="shared" si="10"/>
        <v>29</v>
      </c>
      <c r="K50" s="6">
        <v>149000</v>
      </c>
      <c r="L50" s="6">
        <f t="shared" si="7"/>
        <v>149029</v>
      </c>
      <c r="M50" s="6">
        <v>149000</v>
      </c>
      <c r="N50" s="6">
        <v>29</v>
      </c>
      <c r="O50" s="6">
        <f t="shared" si="3"/>
        <v>149029</v>
      </c>
      <c r="P50" s="22">
        <f t="shared" si="11"/>
        <v>122.93222226805824</v>
      </c>
      <c r="Q50" s="22">
        <f t="shared" si="12"/>
        <v>122.64081058167959</v>
      </c>
    </row>
    <row r="51" spans="1:17" ht="18" customHeight="1">
      <c r="A51" s="12" t="s">
        <v>103</v>
      </c>
      <c r="B51" s="1" t="s">
        <v>87</v>
      </c>
      <c r="C51" s="14"/>
      <c r="D51" s="6">
        <v>18706</v>
      </c>
      <c r="E51" s="6">
        <v>75333</v>
      </c>
      <c r="F51" s="6">
        <f t="shared" si="8"/>
        <v>94039</v>
      </c>
      <c r="G51" s="6">
        <v>91680</v>
      </c>
      <c r="H51" s="6">
        <v>2359</v>
      </c>
      <c r="I51" s="6">
        <f t="shared" si="9"/>
        <v>94039</v>
      </c>
      <c r="J51" s="6">
        <f t="shared" si="10"/>
        <v>2359</v>
      </c>
      <c r="K51" s="6">
        <v>38000</v>
      </c>
      <c r="L51" s="6">
        <f t="shared" si="7"/>
        <v>40359</v>
      </c>
      <c r="M51" s="6">
        <v>40300</v>
      </c>
      <c r="N51" s="6">
        <v>59</v>
      </c>
      <c r="O51" s="6">
        <f t="shared" si="3"/>
        <v>40359</v>
      </c>
      <c r="P51" s="22">
        <f t="shared" si="11"/>
        <v>50.442701073898554</v>
      </c>
      <c r="Q51" s="22">
        <f t="shared" si="12"/>
        <v>43.95724258289703</v>
      </c>
    </row>
    <row r="52" spans="1:17" ht="18" customHeight="1">
      <c r="A52" s="12" t="s">
        <v>104</v>
      </c>
      <c r="B52" s="1" t="s">
        <v>88</v>
      </c>
      <c r="C52" s="14"/>
      <c r="D52" s="6">
        <v>0</v>
      </c>
      <c r="E52" s="6">
        <v>50490</v>
      </c>
      <c r="F52" s="6">
        <f t="shared" si="8"/>
        <v>50490</v>
      </c>
      <c r="G52" s="6">
        <v>49020</v>
      </c>
      <c r="H52" s="6">
        <v>1470</v>
      </c>
      <c r="I52" s="6">
        <f t="shared" si="9"/>
        <v>50490</v>
      </c>
      <c r="J52" s="6">
        <f t="shared" si="10"/>
        <v>1470</v>
      </c>
      <c r="K52" s="6">
        <v>48600</v>
      </c>
      <c r="L52" s="6">
        <f t="shared" si="7"/>
        <v>50070</v>
      </c>
      <c r="M52" s="6">
        <v>50070</v>
      </c>
      <c r="N52" s="6"/>
      <c r="O52" s="6">
        <f t="shared" si="3"/>
        <v>50070</v>
      </c>
      <c r="P52" s="22">
        <f t="shared" si="11"/>
        <v>96.2566844919786</v>
      </c>
      <c r="Q52" s="22">
        <f t="shared" si="12"/>
        <v>102.14198286413709</v>
      </c>
    </row>
    <row r="53" spans="1:17" ht="18" customHeight="1">
      <c r="A53" s="12" t="s">
        <v>105</v>
      </c>
      <c r="B53" s="1" t="s">
        <v>89</v>
      </c>
      <c r="C53" s="14"/>
      <c r="D53" s="6">
        <v>6749</v>
      </c>
      <c r="E53" s="6">
        <v>45088</v>
      </c>
      <c r="F53" s="6">
        <f t="shared" si="8"/>
        <v>51837</v>
      </c>
      <c r="G53" s="6">
        <v>46384</v>
      </c>
      <c r="H53" s="6">
        <v>5453</v>
      </c>
      <c r="I53" s="6">
        <f t="shared" si="9"/>
        <v>51837</v>
      </c>
      <c r="J53" s="6">
        <v>0</v>
      </c>
      <c r="K53" s="6"/>
      <c r="L53" s="6">
        <f t="shared" si="7"/>
        <v>0</v>
      </c>
      <c r="M53" s="6"/>
      <c r="N53" s="6"/>
      <c r="O53" s="6">
        <f t="shared" si="3"/>
        <v>0</v>
      </c>
      <c r="P53" s="22">
        <f t="shared" si="11"/>
        <v>0</v>
      </c>
      <c r="Q53" s="22">
        <f t="shared" si="12"/>
        <v>0</v>
      </c>
    </row>
    <row r="54" spans="1:17" ht="18" customHeight="1">
      <c r="A54" s="12"/>
      <c r="B54" s="1"/>
      <c r="C54" s="1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2"/>
      <c r="Q54" s="22"/>
    </row>
    <row r="55" spans="1:17" ht="18" customHeight="1">
      <c r="A55" s="4" t="s">
        <v>115</v>
      </c>
      <c r="B55" s="5" t="s">
        <v>17</v>
      </c>
      <c r="C55" s="13">
        <v>80140</v>
      </c>
      <c r="D55" s="7">
        <f>SUM(D57:D58)</f>
        <v>60265</v>
      </c>
      <c r="E55" s="7">
        <f>SUM(E57:E58)</f>
        <v>85485</v>
      </c>
      <c r="F55" s="7">
        <f t="shared" si="8"/>
        <v>145750</v>
      </c>
      <c r="G55" s="7">
        <f>SUM(G57:G58)</f>
        <v>117274</v>
      </c>
      <c r="H55" s="7">
        <f>SUM(H57:H58)</f>
        <v>28476</v>
      </c>
      <c r="I55" s="7">
        <f>SUM(G55:H55)</f>
        <v>145750</v>
      </c>
      <c r="J55" s="7">
        <f>SUM(J57:J58)</f>
        <v>33929</v>
      </c>
      <c r="K55" s="7">
        <f>SUM(K57:K58)</f>
        <v>97000</v>
      </c>
      <c r="L55" s="7">
        <f aca="true" t="shared" si="13" ref="L55:L96">SUM(J55:K55)</f>
        <v>130929</v>
      </c>
      <c r="M55" s="7">
        <f>SUM(M57:M58)</f>
        <v>90000</v>
      </c>
      <c r="N55" s="7">
        <f>SUM(N57:N58)</f>
        <v>40929</v>
      </c>
      <c r="O55" s="7">
        <f t="shared" si="3"/>
        <v>130929</v>
      </c>
      <c r="P55" s="21">
        <f>K55/E55*100</f>
        <v>113.47019945019593</v>
      </c>
      <c r="Q55" s="21">
        <f>M55/G55*100</f>
        <v>76.7433531729113</v>
      </c>
    </row>
    <row r="56" spans="1:17" ht="18" customHeight="1">
      <c r="A56" s="12"/>
      <c r="B56" s="1" t="s">
        <v>9</v>
      </c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2"/>
      <c r="Q56" s="22"/>
    </row>
    <row r="57" spans="1:17" ht="18" customHeight="1">
      <c r="A57" s="12" t="s">
        <v>100</v>
      </c>
      <c r="B57" s="1" t="s">
        <v>90</v>
      </c>
      <c r="C57" s="14"/>
      <c r="D57" s="6">
        <v>60265</v>
      </c>
      <c r="E57" s="6">
        <v>85485</v>
      </c>
      <c r="F57" s="6">
        <f t="shared" si="8"/>
        <v>145750</v>
      </c>
      <c r="G57" s="6">
        <v>117274</v>
      </c>
      <c r="H57" s="6">
        <v>28476</v>
      </c>
      <c r="I57" s="6">
        <f>SUM(G57:H57)</f>
        <v>145750</v>
      </c>
      <c r="J57" s="6">
        <f t="shared" si="10"/>
        <v>28476</v>
      </c>
      <c r="K57" s="6">
        <v>35000</v>
      </c>
      <c r="L57" s="6">
        <f t="shared" si="13"/>
        <v>63476</v>
      </c>
      <c r="M57" s="6">
        <v>30000</v>
      </c>
      <c r="N57" s="6">
        <v>33476</v>
      </c>
      <c r="O57" s="6">
        <f t="shared" si="3"/>
        <v>63476</v>
      </c>
      <c r="P57" s="22">
        <f>K57/E57*100</f>
        <v>40.942855471720186</v>
      </c>
      <c r="Q57" s="22">
        <f>M57/G57*100</f>
        <v>25.581117724303766</v>
      </c>
    </row>
    <row r="58" spans="1:17" ht="18" customHeight="1">
      <c r="A58" s="12" t="s">
        <v>101</v>
      </c>
      <c r="B58" s="1" t="s">
        <v>91</v>
      </c>
      <c r="C58" s="14"/>
      <c r="D58" s="6"/>
      <c r="E58" s="6"/>
      <c r="F58" s="6">
        <f t="shared" si="8"/>
        <v>0</v>
      </c>
      <c r="G58" s="6"/>
      <c r="H58" s="6"/>
      <c r="I58" s="6">
        <f>SUM(G58:H58)</f>
        <v>0</v>
      </c>
      <c r="J58" s="6">
        <v>5453</v>
      </c>
      <c r="K58" s="6">
        <v>62000</v>
      </c>
      <c r="L58" s="6">
        <f t="shared" si="13"/>
        <v>67453</v>
      </c>
      <c r="M58" s="6">
        <v>60000</v>
      </c>
      <c r="N58" s="6">
        <v>7453</v>
      </c>
      <c r="O58" s="6">
        <f t="shared" si="3"/>
        <v>67453</v>
      </c>
      <c r="P58" s="22"/>
      <c r="Q58" s="22"/>
    </row>
    <row r="59" spans="1:17" ht="18" customHeight="1">
      <c r="A59" s="12"/>
      <c r="B59" s="1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2"/>
      <c r="Q59" s="22"/>
    </row>
    <row r="60" spans="1:17" ht="18" customHeight="1">
      <c r="A60" s="4" t="s">
        <v>116</v>
      </c>
      <c r="B60" s="5" t="s">
        <v>92</v>
      </c>
      <c r="C60" s="13">
        <v>80195</v>
      </c>
      <c r="D60" s="7">
        <v>19021</v>
      </c>
      <c r="E60" s="7">
        <v>38159</v>
      </c>
      <c r="F60" s="7">
        <f t="shared" si="8"/>
        <v>57180</v>
      </c>
      <c r="G60" s="7">
        <v>35698</v>
      </c>
      <c r="H60" s="7">
        <v>21482</v>
      </c>
      <c r="I60" s="7">
        <f>SUM(G60:H60)</f>
        <v>57180</v>
      </c>
      <c r="J60" s="7">
        <f t="shared" si="10"/>
        <v>21482</v>
      </c>
      <c r="K60" s="7">
        <v>60000</v>
      </c>
      <c r="L60" s="7">
        <f t="shared" si="13"/>
        <v>81482</v>
      </c>
      <c r="M60" s="7">
        <v>46482</v>
      </c>
      <c r="N60" s="7">
        <v>35000</v>
      </c>
      <c r="O60" s="7">
        <f t="shared" si="3"/>
        <v>81482</v>
      </c>
      <c r="P60" s="21">
        <f>K60/E60*100</f>
        <v>157.23682486438324</v>
      </c>
      <c r="Q60" s="21">
        <f>M60/G60*100</f>
        <v>130.20897529273347</v>
      </c>
    </row>
    <row r="61" spans="1:17" ht="18" customHeight="1">
      <c r="A61" s="12"/>
      <c r="B61" s="1"/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2"/>
      <c r="Q61" s="22"/>
    </row>
    <row r="62" spans="1:17" ht="18" customHeight="1">
      <c r="A62" s="4" t="s">
        <v>117</v>
      </c>
      <c r="B62" s="5" t="s">
        <v>93</v>
      </c>
      <c r="C62" s="13">
        <v>85301</v>
      </c>
      <c r="D62" s="7">
        <f>SUM(D64:D66)</f>
        <v>10962</v>
      </c>
      <c r="E62" s="7">
        <f>SUM(E64:E66)</f>
        <v>82418</v>
      </c>
      <c r="F62" s="7">
        <f t="shared" si="8"/>
        <v>93380</v>
      </c>
      <c r="G62" s="7">
        <f>SUM(G64:G66)</f>
        <v>62578</v>
      </c>
      <c r="H62" s="7">
        <f>SUM(H64:H66)</f>
        <v>30802</v>
      </c>
      <c r="I62" s="7">
        <f>SUM(G62:H62)</f>
        <v>93380</v>
      </c>
      <c r="J62" s="7">
        <f t="shared" si="10"/>
        <v>30802</v>
      </c>
      <c r="K62" s="7">
        <f>SUM(K64:K66)</f>
        <v>55321</v>
      </c>
      <c r="L62" s="7">
        <f t="shared" si="13"/>
        <v>86123</v>
      </c>
      <c r="M62" s="7">
        <f>SUM(M64:M66)</f>
        <v>77300</v>
      </c>
      <c r="N62" s="7">
        <f>SUM(N64:N66)</f>
        <v>8823</v>
      </c>
      <c r="O62" s="7">
        <f t="shared" si="3"/>
        <v>86123</v>
      </c>
      <c r="P62" s="21">
        <f>K62/E62*100</f>
        <v>67.12247324613556</v>
      </c>
      <c r="Q62" s="21">
        <f>M62/G62*100</f>
        <v>123.52583975198952</v>
      </c>
    </row>
    <row r="63" spans="1:17" ht="18" customHeight="1">
      <c r="A63" s="12"/>
      <c r="B63" s="1" t="s">
        <v>9</v>
      </c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2"/>
      <c r="Q63" s="22"/>
    </row>
    <row r="64" spans="1:17" ht="18" customHeight="1">
      <c r="A64" s="12" t="s">
        <v>100</v>
      </c>
      <c r="B64" s="1" t="s">
        <v>18</v>
      </c>
      <c r="C64" s="14"/>
      <c r="D64" s="6">
        <v>4859</v>
      </c>
      <c r="E64" s="6">
        <v>24919</v>
      </c>
      <c r="F64" s="6">
        <f t="shared" si="8"/>
        <v>29778</v>
      </c>
      <c r="G64" s="6">
        <v>7799</v>
      </c>
      <c r="H64" s="6">
        <v>21979</v>
      </c>
      <c r="I64" s="6">
        <f>SUM(G64:H64)</f>
        <v>29778</v>
      </c>
      <c r="J64" s="6">
        <f t="shared" si="10"/>
        <v>21979</v>
      </c>
      <c r="K64" s="6">
        <v>10521</v>
      </c>
      <c r="L64" s="6">
        <f t="shared" si="13"/>
        <v>32500</v>
      </c>
      <c r="M64" s="6">
        <v>27000</v>
      </c>
      <c r="N64" s="6">
        <v>5500</v>
      </c>
      <c r="O64" s="6">
        <f t="shared" si="3"/>
        <v>32500</v>
      </c>
      <c r="P64" s="22">
        <f>K64/E64*100</f>
        <v>42.220795377021545</v>
      </c>
      <c r="Q64" s="22">
        <f>M64/G64*100</f>
        <v>346.19823054237725</v>
      </c>
    </row>
    <row r="65" spans="1:17" ht="18" customHeight="1">
      <c r="A65" s="12">
        <v>2</v>
      </c>
      <c r="B65" s="1" t="s">
        <v>19</v>
      </c>
      <c r="C65" s="14"/>
      <c r="D65" s="6">
        <v>6103</v>
      </c>
      <c r="E65" s="6">
        <v>55039</v>
      </c>
      <c r="F65" s="6">
        <f t="shared" si="8"/>
        <v>61142</v>
      </c>
      <c r="G65" s="6">
        <v>52839</v>
      </c>
      <c r="H65" s="6">
        <v>8303</v>
      </c>
      <c r="I65" s="6">
        <f>SUM(G65:H65)</f>
        <v>61142</v>
      </c>
      <c r="J65" s="6">
        <f t="shared" si="10"/>
        <v>8303</v>
      </c>
      <c r="K65" s="6">
        <v>43100</v>
      </c>
      <c r="L65" s="6">
        <f t="shared" si="13"/>
        <v>51403</v>
      </c>
      <c r="M65" s="6">
        <v>48600</v>
      </c>
      <c r="N65" s="6">
        <v>2803</v>
      </c>
      <c r="O65" s="6">
        <f t="shared" si="3"/>
        <v>51403</v>
      </c>
      <c r="P65" s="22">
        <f>K65/E65*100</f>
        <v>78.3081087955813</v>
      </c>
      <c r="Q65" s="22">
        <f>M65/G65*100</f>
        <v>91.97751660705161</v>
      </c>
    </row>
    <row r="66" spans="1:17" ht="18" customHeight="1">
      <c r="A66" s="12" t="s">
        <v>102</v>
      </c>
      <c r="B66" s="1" t="s">
        <v>20</v>
      </c>
      <c r="C66" s="14"/>
      <c r="D66" s="6">
        <v>0</v>
      </c>
      <c r="E66" s="6">
        <v>2460</v>
      </c>
      <c r="F66" s="6">
        <f t="shared" si="8"/>
        <v>2460</v>
      </c>
      <c r="G66" s="6">
        <v>1940</v>
      </c>
      <c r="H66" s="6">
        <v>520</v>
      </c>
      <c r="I66" s="6">
        <f>SUM(G66:H66)</f>
        <v>2460</v>
      </c>
      <c r="J66" s="6">
        <f t="shared" si="10"/>
        <v>520</v>
      </c>
      <c r="K66" s="6">
        <v>1700</v>
      </c>
      <c r="L66" s="6">
        <f t="shared" si="13"/>
        <v>2220</v>
      </c>
      <c r="M66" s="6">
        <v>1700</v>
      </c>
      <c r="N66" s="6">
        <v>520</v>
      </c>
      <c r="O66" s="6">
        <f t="shared" si="3"/>
        <v>2220</v>
      </c>
      <c r="P66" s="22">
        <f>K66/E66*100</f>
        <v>69.10569105691057</v>
      </c>
      <c r="Q66" s="22">
        <f>M66/G66*100</f>
        <v>87.62886597938144</v>
      </c>
    </row>
    <row r="67" spans="1:17" ht="18" customHeight="1">
      <c r="A67" s="12"/>
      <c r="B67" s="1"/>
      <c r="C67" s="1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1"/>
      <c r="Q67" s="22"/>
    </row>
    <row r="68" spans="1:17" ht="18" customHeight="1">
      <c r="A68" s="4" t="s">
        <v>118</v>
      </c>
      <c r="B68" s="5" t="s">
        <v>21</v>
      </c>
      <c r="C68" s="13">
        <v>85302</v>
      </c>
      <c r="D68" s="7">
        <v>28817</v>
      </c>
      <c r="E68" s="7">
        <v>169795</v>
      </c>
      <c r="F68" s="7">
        <f t="shared" si="8"/>
        <v>198612</v>
      </c>
      <c r="G68" s="7">
        <v>181651</v>
      </c>
      <c r="H68" s="7">
        <v>16961</v>
      </c>
      <c r="I68" s="7">
        <f>SUM(G68:H68)</f>
        <v>198612</v>
      </c>
      <c r="J68" s="7">
        <f t="shared" si="10"/>
        <v>16961</v>
      </c>
      <c r="K68" s="7">
        <v>173300</v>
      </c>
      <c r="L68" s="7">
        <f t="shared" si="13"/>
        <v>190261</v>
      </c>
      <c r="M68" s="7">
        <v>190261</v>
      </c>
      <c r="N68" s="7"/>
      <c r="O68" s="7">
        <f t="shared" si="3"/>
        <v>190261</v>
      </c>
      <c r="P68" s="21">
        <f>K68/E68*100</f>
        <v>102.06425395329661</v>
      </c>
      <c r="Q68" s="21">
        <f>M68/G68*100</f>
        <v>104.73985829970658</v>
      </c>
    </row>
    <row r="69" spans="1:17" ht="18" customHeight="1">
      <c r="A69" s="12"/>
      <c r="B69" s="1"/>
      <c r="C69" s="1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2"/>
      <c r="Q69" s="22"/>
    </row>
    <row r="70" spans="1:17" ht="18" customHeight="1">
      <c r="A70" s="18" t="s">
        <v>119</v>
      </c>
      <c r="B70" s="5" t="s">
        <v>22</v>
      </c>
      <c r="C70" s="13">
        <v>85303</v>
      </c>
      <c r="D70" s="7">
        <v>1856</v>
      </c>
      <c r="E70" s="7">
        <v>1000</v>
      </c>
      <c r="F70" s="7">
        <f t="shared" si="8"/>
        <v>2856</v>
      </c>
      <c r="G70" s="7">
        <v>363</v>
      </c>
      <c r="H70" s="7">
        <v>2493</v>
      </c>
      <c r="I70" s="7">
        <f>SUM(G70:H70)</f>
        <v>2856</v>
      </c>
      <c r="J70" s="7">
        <f t="shared" si="10"/>
        <v>2493</v>
      </c>
      <c r="K70" s="7">
        <v>1000</v>
      </c>
      <c r="L70" s="7">
        <f t="shared" si="13"/>
        <v>3493</v>
      </c>
      <c r="M70" s="7">
        <v>3493</v>
      </c>
      <c r="N70" s="7"/>
      <c r="O70" s="7">
        <f t="shared" si="3"/>
        <v>3493</v>
      </c>
      <c r="P70" s="21">
        <f>K70/E70*100</f>
        <v>100</v>
      </c>
      <c r="Q70" s="21">
        <f>M70/G70*100</f>
        <v>962.2589531680442</v>
      </c>
    </row>
    <row r="71" spans="1:17" ht="18" customHeight="1">
      <c r="A71" s="4"/>
      <c r="B71" s="5"/>
      <c r="C71" s="13">
        <v>85395</v>
      </c>
      <c r="D71" s="7">
        <v>876</v>
      </c>
      <c r="E71" s="7">
        <v>59415</v>
      </c>
      <c r="F71" s="7">
        <f t="shared" si="8"/>
        <v>60291</v>
      </c>
      <c r="G71" s="7">
        <v>55513</v>
      </c>
      <c r="H71" s="7">
        <v>4778</v>
      </c>
      <c r="I71" s="7">
        <f>SUM(G71:H71)</f>
        <v>60291</v>
      </c>
      <c r="J71" s="7">
        <f t="shared" si="10"/>
        <v>4778</v>
      </c>
      <c r="K71" s="7">
        <v>55320</v>
      </c>
      <c r="L71" s="7">
        <f t="shared" si="13"/>
        <v>60098</v>
      </c>
      <c r="M71" s="7">
        <v>60098</v>
      </c>
      <c r="N71" s="7"/>
      <c r="O71" s="7">
        <f t="shared" si="3"/>
        <v>60098</v>
      </c>
      <c r="P71" s="21">
        <f>K71/E71*100</f>
        <v>93.1078010603383</v>
      </c>
      <c r="Q71" s="21">
        <f>M71/G71*100</f>
        <v>108.25932664420948</v>
      </c>
    </row>
    <row r="72" spans="1:17" ht="18" customHeight="1">
      <c r="A72" s="12"/>
      <c r="B72" s="1"/>
      <c r="C72" s="1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9"/>
      <c r="Q72" s="9"/>
    </row>
    <row r="73" spans="1:17" ht="18" customHeight="1">
      <c r="A73" s="18" t="s">
        <v>120</v>
      </c>
      <c r="B73" s="5" t="s">
        <v>23</v>
      </c>
      <c r="C73" s="13">
        <v>85305</v>
      </c>
      <c r="D73" s="7">
        <v>3269</v>
      </c>
      <c r="E73" s="7">
        <v>68277</v>
      </c>
      <c r="F73" s="7">
        <f t="shared" si="8"/>
        <v>71546</v>
      </c>
      <c r="G73" s="7">
        <v>66291</v>
      </c>
      <c r="H73" s="7">
        <v>5255</v>
      </c>
      <c r="I73" s="7">
        <f>SUM(G73:H73)</f>
        <v>71546</v>
      </c>
      <c r="J73" s="7">
        <f t="shared" si="10"/>
        <v>5255</v>
      </c>
      <c r="K73" s="7">
        <v>71720</v>
      </c>
      <c r="L73" s="7">
        <f t="shared" si="13"/>
        <v>76975</v>
      </c>
      <c r="M73" s="7">
        <v>76300</v>
      </c>
      <c r="N73" s="7">
        <v>675</v>
      </c>
      <c r="O73" s="7">
        <f t="shared" si="3"/>
        <v>76975</v>
      </c>
      <c r="P73" s="21">
        <f>K73/E73*100</f>
        <v>105.04269373288221</v>
      </c>
      <c r="Q73" s="21">
        <f>M73/G73*100</f>
        <v>115.09858050112382</v>
      </c>
    </row>
    <row r="74" spans="1:17" ht="18" customHeight="1">
      <c r="A74" s="12"/>
      <c r="B74" s="1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9"/>
      <c r="Q74" s="9"/>
    </row>
    <row r="75" spans="1:17" ht="18" customHeight="1">
      <c r="A75" s="4" t="s">
        <v>121</v>
      </c>
      <c r="B75" s="5" t="s">
        <v>24</v>
      </c>
      <c r="C75" s="13">
        <v>85326</v>
      </c>
      <c r="D75" s="7">
        <v>1658</v>
      </c>
      <c r="E75" s="7">
        <v>5268</v>
      </c>
      <c r="F75" s="7">
        <f t="shared" si="8"/>
        <v>6926</v>
      </c>
      <c r="G75" s="7">
        <v>3527</v>
      </c>
      <c r="H75" s="7">
        <v>3399</v>
      </c>
      <c r="I75" s="7">
        <f>SUM(G75:H75)</f>
        <v>6926</v>
      </c>
      <c r="J75" s="7">
        <f t="shared" si="10"/>
        <v>3399</v>
      </c>
      <c r="K75" s="7">
        <v>3100</v>
      </c>
      <c r="L75" s="7">
        <f t="shared" si="13"/>
        <v>6499</v>
      </c>
      <c r="M75" s="7">
        <v>4600</v>
      </c>
      <c r="N75" s="7">
        <v>1899</v>
      </c>
      <c r="O75" s="7">
        <f t="shared" si="3"/>
        <v>6499</v>
      </c>
      <c r="P75" s="21">
        <f>K75/E75*100</f>
        <v>58.84586180713743</v>
      </c>
      <c r="Q75" s="21">
        <f>M75/G75*100</f>
        <v>130.4224553444854</v>
      </c>
    </row>
    <row r="76" spans="1:17" ht="18" customHeight="1">
      <c r="A76" s="12"/>
      <c r="B76" s="1"/>
      <c r="C76" s="14"/>
      <c r="D76" s="1"/>
      <c r="E76" s="1"/>
      <c r="F76" s="6"/>
      <c r="G76" s="1"/>
      <c r="H76" s="1"/>
      <c r="I76" s="6"/>
      <c r="J76" s="6"/>
      <c r="K76" s="6"/>
      <c r="L76" s="6"/>
      <c r="M76" s="6"/>
      <c r="N76" s="6"/>
      <c r="O76" s="6"/>
      <c r="P76" s="9"/>
      <c r="Q76" s="9"/>
    </row>
    <row r="77" spans="1:17" ht="18" customHeight="1">
      <c r="A77" s="18" t="s">
        <v>122</v>
      </c>
      <c r="B77" s="5" t="s">
        <v>25</v>
      </c>
      <c r="C77" s="13">
        <v>85401</v>
      </c>
      <c r="D77" s="7">
        <f>D79+D94</f>
        <v>32464</v>
      </c>
      <c r="E77" s="7">
        <f>E79+E94</f>
        <v>1277280</v>
      </c>
      <c r="F77" s="7">
        <f t="shared" si="8"/>
        <v>1309744</v>
      </c>
      <c r="G77" s="7">
        <f>G79+G94</f>
        <v>1281453</v>
      </c>
      <c r="H77" s="7">
        <f>H79+H94</f>
        <v>28291</v>
      </c>
      <c r="I77" s="7">
        <f>SUM(G77:H77)</f>
        <v>1309744</v>
      </c>
      <c r="J77" s="7">
        <f t="shared" si="10"/>
        <v>28291</v>
      </c>
      <c r="K77" s="7">
        <f>K79+K94</f>
        <v>1540000</v>
      </c>
      <c r="L77" s="7">
        <f t="shared" si="13"/>
        <v>1568291</v>
      </c>
      <c r="M77" s="7">
        <f>M79+M94</f>
        <v>1498057</v>
      </c>
      <c r="N77" s="7">
        <f>N79+N94</f>
        <v>70234</v>
      </c>
      <c r="O77" s="7">
        <f t="shared" si="3"/>
        <v>1568291</v>
      </c>
      <c r="P77" s="21">
        <f>K77/E77*100</f>
        <v>120.56870850557435</v>
      </c>
      <c r="Q77" s="21">
        <f>M77/G77*100</f>
        <v>116.90299995395851</v>
      </c>
    </row>
    <row r="78" spans="1:17" ht="18" customHeight="1">
      <c r="A78" s="12"/>
      <c r="B78" s="1" t="s">
        <v>9</v>
      </c>
      <c r="C78" s="14"/>
      <c r="D78" s="1"/>
      <c r="E78" s="1"/>
      <c r="F78" s="6"/>
      <c r="G78" s="1"/>
      <c r="H78" s="1"/>
      <c r="I78" s="6"/>
      <c r="J78" s="6"/>
      <c r="K78" s="6"/>
      <c r="L78" s="6"/>
      <c r="M78" s="6"/>
      <c r="N78" s="6"/>
      <c r="O78" s="6"/>
      <c r="P78" s="9"/>
      <c r="Q78" s="9"/>
    </row>
    <row r="79" spans="1:17" ht="18" customHeight="1">
      <c r="A79" s="12"/>
      <c r="B79" s="5" t="s">
        <v>26</v>
      </c>
      <c r="C79" s="13"/>
      <c r="D79" s="7">
        <f>SUM(D81:D92)</f>
        <v>17407</v>
      </c>
      <c r="E79" s="7">
        <f>SUM(E81:E92)</f>
        <v>1137813</v>
      </c>
      <c r="F79" s="7">
        <f aca="true" t="shared" si="14" ref="F79:F110">SUM(D79:E79)</f>
        <v>1155220</v>
      </c>
      <c r="G79" s="7">
        <f>SUM(G81:G92)</f>
        <v>1131776</v>
      </c>
      <c r="H79" s="7">
        <f>SUM(H81:H92)</f>
        <v>23444</v>
      </c>
      <c r="I79" s="7">
        <f aca="true" t="shared" si="15" ref="I79:I110">SUM(G79:H79)</f>
        <v>1155220</v>
      </c>
      <c r="J79" s="7">
        <f aca="true" t="shared" si="16" ref="J79:J110">H79</f>
        <v>23444</v>
      </c>
      <c r="K79" s="7">
        <f>SUM(K81:K92)</f>
        <v>1361000</v>
      </c>
      <c r="L79" s="7">
        <f t="shared" si="13"/>
        <v>1384444</v>
      </c>
      <c r="M79" s="7">
        <f>SUM(M81:M92)</f>
        <v>1317444</v>
      </c>
      <c r="N79" s="7">
        <f>SUM(N81:N92)</f>
        <v>67000</v>
      </c>
      <c r="O79" s="7">
        <f t="shared" si="3"/>
        <v>1384444</v>
      </c>
      <c r="P79" s="21">
        <f>K79/E79*100</f>
        <v>119.61543768615756</v>
      </c>
      <c r="Q79" s="21">
        <f>M79/G79*100</f>
        <v>116.40501300610721</v>
      </c>
    </row>
    <row r="80" spans="1:17" ht="18" customHeight="1">
      <c r="A80" s="12"/>
      <c r="B80" s="1" t="s">
        <v>9</v>
      </c>
      <c r="C80" s="14"/>
      <c r="D80" s="1"/>
      <c r="E80" s="1"/>
      <c r="F80" s="6"/>
      <c r="G80" s="1"/>
      <c r="H80" s="1"/>
      <c r="I80" s="6"/>
      <c r="J80" s="6"/>
      <c r="K80" s="6"/>
      <c r="L80" s="6"/>
      <c r="M80" s="6"/>
      <c r="N80" s="6"/>
      <c r="O80" s="6"/>
      <c r="P80" s="9"/>
      <c r="Q80" s="9"/>
    </row>
    <row r="81" spans="1:17" ht="18" customHeight="1">
      <c r="A81" s="12" t="s">
        <v>100</v>
      </c>
      <c r="B81" s="1" t="s">
        <v>27</v>
      </c>
      <c r="C81" s="15"/>
      <c r="D81" s="6">
        <v>856</v>
      </c>
      <c r="E81" s="6">
        <v>50583</v>
      </c>
      <c r="F81" s="6">
        <f t="shared" si="14"/>
        <v>51439</v>
      </c>
      <c r="G81" s="6">
        <v>50524</v>
      </c>
      <c r="H81" s="6">
        <v>915</v>
      </c>
      <c r="I81" s="6">
        <f t="shared" si="15"/>
        <v>51439</v>
      </c>
      <c r="J81" s="6">
        <f t="shared" si="16"/>
        <v>915</v>
      </c>
      <c r="K81" s="6">
        <v>67000</v>
      </c>
      <c r="L81" s="6">
        <f t="shared" si="13"/>
        <v>67915</v>
      </c>
      <c r="M81" s="6">
        <v>64915</v>
      </c>
      <c r="N81" s="6">
        <v>3000</v>
      </c>
      <c r="O81" s="6">
        <f t="shared" si="3"/>
        <v>67915</v>
      </c>
      <c r="P81" s="22">
        <f aca="true" t="shared" si="17" ref="P81:P92">K81/E81*100</f>
        <v>132.45556807623115</v>
      </c>
      <c r="Q81" s="22">
        <f aca="true" t="shared" si="18" ref="Q81:Q92">M81/G81*100</f>
        <v>128.48349299342888</v>
      </c>
    </row>
    <row r="82" spans="1:17" ht="18" customHeight="1">
      <c r="A82" s="12" t="s">
        <v>101</v>
      </c>
      <c r="B82" s="1" t="s">
        <v>28</v>
      </c>
      <c r="C82" s="15"/>
      <c r="D82" s="6">
        <v>3440</v>
      </c>
      <c r="E82" s="6">
        <v>183718</v>
      </c>
      <c r="F82" s="6">
        <f t="shared" si="14"/>
        <v>187158</v>
      </c>
      <c r="G82" s="6">
        <v>182792</v>
      </c>
      <c r="H82" s="6">
        <v>4366</v>
      </c>
      <c r="I82" s="6">
        <f t="shared" si="15"/>
        <v>187158</v>
      </c>
      <c r="J82" s="6">
        <f t="shared" si="16"/>
        <v>4366</v>
      </c>
      <c r="K82" s="6">
        <v>207000</v>
      </c>
      <c r="L82" s="6">
        <f t="shared" si="13"/>
        <v>211366</v>
      </c>
      <c r="M82" s="6">
        <v>201366</v>
      </c>
      <c r="N82" s="6">
        <v>10000</v>
      </c>
      <c r="O82" s="6">
        <f t="shared" si="3"/>
        <v>211366</v>
      </c>
      <c r="P82" s="22">
        <f t="shared" si="17"/>
        <v>112.67268313393353</v>
      </c>
      <c r="Q82" s="22">
        <f t="shared" si="18"/>
        <v>110.1612762046479</v>
      </c>
    </row>
    <row r="83" spans="1:17" ht="18" customHeight="1">
      <c r="A83" s="12" t="s">
        <v>102</v>
      </c>
      <c r="B83" s="1" t="s">
        <v>29</v>
      </c>
      <c r="C83" s="15"/>
      <c r="D83" s="6">
        <v>1363</v>
      </c>
      <c r="E83" s="6">
        <v>77131</v>
      </c>
      <c r="F83" s="6">
        <f t="shared" si="14"/>
        <v>78494</v>
      </c>
      <c r="G83" s="6">
        <v>77303</v>
      </c>
      <c r="H83" s="6">
        <v>1191</v>
      </c>
      <c r="I83" s="6">
        <f t="shared" si="15"/>
        <v>78494</v>
      </c>
      <c r="J83" s="6">
        <f t="shared" si="16"/>
        <v>1191</v>
      </c>
      <c r="K83" s="6">
        <v>95000</v>
      </c>
      <c r="L83" s="6">
        <f t="shared" si="13"/>
        <v>96191</v>
      </c>
      <c r="M83" s="6">
        <v>89191</v>
      </c>
      <c r="N83" s="6">
        <v>7000</v>
      </c>
      <c r="O83" s="6">
        <f t="shared" si="3"/>
        <v>96191</v>
      </c>
      <c r="P83" s="22">
        <f t="shared" si="17"/>
        <v>123.1670793844239</v>
      </c>
      <c r="Q83" s="22">
        <f t="shared" si="18"/>
        <v>115.37844585591763</v>
      </c>
    </row>
    <row r="84" spans="1:17" ht="18" customHeight="1">
      <c r="A84" s="12" t="s">
        <v>103</v>
      </c>
      <c r="B84" s="1" t="s">
        <v>30</v>
      </c>
      <c r="C84" s="15"/>
      <c r="D84" s="6">
        <v>178</v>
      </c>
      <c r="E84" s="6">
        <v>62944</v>
      </c>
      <c r="F84" s="6">
        <f t="shared" si="14"/>
        <v>63122</v>
      </c>
      <c r="G84" s="6">
        <v>62747</v>
      </c>
      <c r="H84" s="6">
        <v>375</v>
      </c>
      <c r="I84" s="6">
        <f t="shared" si="15"/>
        <v>63122</v>
      </c>
      <c r="J84" s="6">
        <f t="shared" si="16"/>
        <v>375</v>
      </c>
      <c r="K84" s="6">
        <v>83000</v>
      </c>
      <c r="L84" s="6">
        <f t="shared" si="13"/>
        <v>83375</v>
      </c>
      <c r="M84" s="6">
        <v>79375</v>
      </c>
      <c r="N84" s="6">
        <v>4000</v>
      </c>
      <c r="O84" s="6">
        <f t="shared" si="3"/>
        <v>83375</v>
      </c>
      <c r="P84" s="22">
        <f t="shared" si="17"/>
        <v>131.8632435180478</v>
      </c>
      <c r="Q84" s="22">
        <f t="shared" si="18"/>
        <v>126.50007171657609</v>
      </c>
    </row>
    <row r="85" spans="1:17" ht="18" customHeight="1">
      <c r="A85" s="12" t="s">
        <v>104</v>
      </c>
      <c r="B85" s="1" t="s">
        <v>31</v>
      </c>
      <c r="C85" s="15"/>
      <c r="D85" s="6">
        <v>1063</v>
      </c>
      <c r="E85" s="6">
        <v>64480</v>
      </c>
      <c r="F85" s="6">
        <f t="shared" si="14"/>
        <v>65543</v>
      </c>
      <c r="G85" s="6">
        <v>64342</v>
      </c>
      <c r="H85" s="6">
        <v>1201</v>
      </c>
      <c r="I85" s="6">
        <f t="shared" si="15"/>
        <v>65543</v>
      </c>
      <c r="J85" s="6">
        <f t="shared" si="16"/>
        <v>1201</v>
      </c>
      <c r="K85" s="6">
        <v>80000</v>
      </c>
      <c r="L85" s="6">
        <f t="shared" si="13"/>
        <v>81201</v>
      </c>
      <c r="M85" s="6">
        <v>76201</v>
      </c>
      <c r="N85" s="6">
        <v>5000</v>
      </c>
      <c r="O85" s="6">
        <f t="shared" si="3"/>
        <v>81201</v>
      </c>
      <c r="P85" s="22">
        <f t="shared" si="17"/>
        <v>124.06947890818859</v>
      </c>
      <c r="Q85" s="22">
        <f t="shared" si="18"/>
        <v>118.43119579745733</v>
      </c>
    </row>
    <row r="86" spans="1:17" ht="18" customHeight="1">
      <c r="A86" s="12" t="s">
        <v>105</v>
      </c>
      <c r="B86" s="1" t="s">
        <v>32</v>
      </c>
      <c r="C86" s="15"/>
      <c r="D86" s="6">
        <v>3164</v>
      </c>
      <c r="E86" s="6">
        <v>161671</v>
      </c>
      <c r="F86" s="6">
        <f t="shared" si="14"/>
        <v>164835</v>
      </c>
      <c r="G86" s="6">
        <v>156716</v>
      </c>
      <c r="H86" s="6">
        <v>8119</v>
      </c>
      <c r="I86" s="6">
        <f t="shared" si="15"/>
        <v>164835</v>
      </c>
      <c r="J86" s="6">
        <f t="shared" si="16"/>
        <v>8119</v>
      </c>
      <c r="K86" s="6">
        <v>180000</v>
      </c>
      <c r="L86" s="6">
        <f t="shared" si="13"/>
        <v>188119</v>
      </c>
      <c r="M86" s="6">
        <v>178119</v>
      </c>
      <c r="N86" s="6">
        <v>10000</v>
      </c>
      <c r="O86" s="6">
        <f t="shared" si="3"/>
        <v>188119</v>
      </c>
      <c r="P86" s="22">
        <f t="shared" si="17"/>
        <v>111.33722188889783</v>
      </c>
      <c r="Q86" s="22">
        <f t="shared" si="18"/>
        <v>113.65718880012253</v>
      </c>
    </row>
    <row r="87" spans="1:17" ht="18" customHeight="1">
      <c r="A87" s="12" t="s">
        <v>106</v>
      </c>
      <c r="B87" s="1" t="s">
        <v>33</v>
      </c>
      <c r="C87" s="15"/>
      <c r="D87" s="6">
        <v>243</v>
      </c>
      <c r="E87" s="6">
        <v>91405</v>
      </c>
      <c r="F87" s="6">
        <f t="shared" si="14"/>
        <v>91648</v>
      </c>
      <c r="G87" s="6">
        <v>91348</v>
      </c>
      <c r="H87" s="6">
        <v>300</v>
      </c>
      <c r="I87" s="6">
        <f t="shared" si="15"/>
        <v>91648</v>
      </c>
      <c r="J87" s="6">
        <f t="shared" si="16"/>
        <v>300</v>
      </c>
      <c r="K87" s="6">
        <v>106000</v>
      </c>
      <c r="L87" s="6">
        <f t="shared" si="13"/>
        <v>106300</v>
      </c>
      <c r="M87" s="6">
        <v>103300</v>
      </c>
      <c r="N87" s="6">
        <v>3000</v>
      </c>
      <c r="O87" s="6">
        <f t="shared" si="3"/>
        <v>106300</v>
      </c>
      <c r="P87" s="22">
        <f t="shared" si="17"/>
        <v>115.96739784475685</v>
      </c>
      <c r="Q87" s="22">
        <f t="shared" si="18"/>
        <v>113.08403030170338</v>
      </c>
    </row>
    <row r="88" spans="1:17" ht="18" customHeight="1">
      <c r="A88" s="12" t="s">
        <v>107</v>
      </c>
      <c r="B88" s="1" t="s">
        <v>34</v>
      </c>
      <c r="C88" s="15"/>
      <c r="D88" s="6">
        <v>2246</v>
      </c>
      <c r="E88" s="6">
        <v>87371</v>
      </c>
      <c r="F88" s="6">
        <f t="shared" si="14"/>
        <v>89617</v>
      </c>
      <c r="G88" s="6">
        <v>87523</v>
      </c>
      <c r="H88" s="6">
        <v>2094</v>
      </c>
      <c r="I88" s="6">
        <f t="shared" si="15"/>
        <v>89617</v>
      </c>
      <c r="J88" s="6">
        <f t="shared" si="16"/>
        <v>2094</v>
      </c>
      <c r="K88" s="6">
        <v>105000</v>
      </c>
      <c r="L88" s="6">
        <f t="shared" si="13"/>
        <v>107094</v>
      </c>
      <c r="M88" s="6">
        <v>102094</v>
      </c>
      <c r="N88" s="6">
        <v>5000</v>
      </c>
      <c r="O88" s="6">
        <f t="shared" si="3"/>
        <v>107094</v>
      </c>
      <c r="P88" s="22">
        <f t="shared" si="17"/>
        <v>120.17717549301254</v>
      </c>
      <c r="Q88" s="22">
        <f t="shared" si="18"/>
        <v>116.64819533151285</v>
      </c>
    </row>
    <row r="89" spans="1:17" ht="18" customHeight="1">
      <c r="A89" s="12" t="s">
        <v>108</v>
      </c>
      <c r="B89" s="1" t="s">
        <v>35</v>
      </c>
      <c r="C89" s="15"/>
      <c r="D89" s="6">
        <v>1371</v>
      </c>
      <c r="E89" s="6">
        <v>117195</v>
      </c>
      <c r="F89" s="6">
        <f t="shared" si="14"/>
        <v>118566</v>
      </c>
      <c r="G89" s="6">
        <v>117786</v>
      </c>
      <c r="H89" s="6">
        <v>780</v>
      </c>
      <c r="I89" s="6">
        <f t="shared" si="15"/>
        <v>118566</v>
      </c>
      <c r="J89" s="6">
        <f t="shared" si="16"/>
        <v>780</v>
      </c>
      <c r="K89" s="6">
        <v>135000</v>
      </c>
      <c r="L89" s="6">
        <f t="shared" si="13"/>
        <v>135780</v>
      </c>
      <c r="M89" s="6">
        <v>130780</v>
      </c>
      <c r="N89" s="6">
        <v>5000</v>
      </c>
      <c r="O89" s="6">
        <f t="shared" si="3"/>
        <v>135780</v>
      </c>
      <c r="P89" s="22">
        <f t="shared" si="17"/>
        <v>115.192627671829</v>
      </c>
      <c r="Q89" s="22">
        <f t="shared" si="18"/>
        <v>111.03187135992394</v>
      </c>
    </row>
    <row r="90" spans="1:17" ht="18" customHeight="1">
      <c r="A90" s="12" t="s">
        <v>109</v>
      </c>
      <c r="B90" s="1" t="s">
        <v>36</v>
      </c>
      <c r="C90" s="14"/>
      <c r="D90" s="6">
        <v>261</v>
      </c>
      <c r="E90" s="6">
        <v>89389</v>
      </c>
      <c r="F90" s="6">
        <f t="shared" si="14"/>
        <v>89650</v>
      </c>
      <c r="G90" s="6">
        <v>88842</v>
      </c>
      <c r="H90" s="6">
        <v>808</v>
      </c>
      <c r="I90" s="6">
        <f t="shared" si="15"/>
        <v>89650</v>
      </c>
      <c r="J90" s="6">
        <f t="shared" si="16"/>
        <v>808</v>
      </c>
      <c r="K90" s="6">
        <v>108000</v>
      </c>
      <c r="L90" s="6">
        <f t="shared" si="13"/>
        <v>108808</v>
      </c>
      <c r="M90" s="6">
        <v>103808</v>
      </c>
      <c r="N90" s="6">
        <v>5000</v>
      </c>
      <c r="O90" s="6">
        <f t="shared" si="3"/>
        <v>108808</v>
      </c>
      <c r="P90" s="22">
        <f t="shared" si="17"/>
        <v>120.82023515197619</v>
      </c>
      <c r="Q90" s="22">
        <f t="shared" si="18"/>
        <v>116.84563607302852</v>
      </c>
    </row>
    <row r="91" spans="1:17" ht="18" customHeight="1">
      <c r="A91" s="12" t="s">
        <v>110</v>
      </c>
      <c r="B91" s="1" t="s">
        <v>10</v>
      </c>
      <c r="C91" s="14"/>
      <c r="D91" s="6">
        <v>672</v>
      </c>
      <c r="E91" s="6">
        <v>59278</v>
      </c>
      <c r="F91" s="6">
        <f t="shared" si="14"/>
        <v>59950</v>
      </c>
      <c r="G91" s="6">
        <v>59538</v>
      </c>
      <c r="H91" s="6">
        <v>412</v>
      </c>
      <c r="I91" s="6">
        <f t="shared" si="15"/>
        <v>59950</v>
      </c>
      <c r="J91" s="6">
        <f t="shared" si="16"/>
        <v>412</v>
      </c>
      <c r="K91" s="6">
        <v>80000</v>
      </c>
      <c r="L91" s="6">
        <f t="shared" si="13"/>
        <v>80412</v>
      </c>
      <c r="M91" s="6">
        <v>77412</v>
      </c>
      <c r="N91" s="6">
        <v>3000</v>
      </c>
      <c r="O91" s="6">
        <f t="shared" si="3"/>
        <v>80412</v>
      </c>
      <c r="P91" s="22">
        <f t="shared" si="17"/>
        <v>134.9573197476298</v>
      </c>
      <c r="Q91" s="22">
        <f t="shared" si="18"/>
        <v>130.0211629547516</v>
      </c>
    </row>
    <row r="92" spans="1:17" ht="18" customHeight="1">
      <c r="A92" s="12" t="s">
        <v>123</v>
      </c>
      <c r="B92" s="1" t="s">
        <v>14</v>
      </c>
      <c r="C92" s="14"/>
      <c r="D92" s="6">
        <v>2550</v>
      </c>
      <c r="E92" s="6">
        <v>92648</v>
      </c>
      <c r="F92" s="6">
        <f t="shared" si="14"/>
        <v>95198</v>
      </c>
      <c r="G92" s="6">
        <v>92315</v>
      </c>
      <c r="H92" s="6">
        <v>2883</v>
      </c>
      <c r="I92" s="6">
        <f t="shared" si="15"/>
        <v>95198</v>
      </c>
      <c r="J92" s="6">
        <f t="shared" si="16"/>
        <v>2883</v>
      </c>
      <c r="K92" s="6">
        <v>115000</v>
      </c>
      <c r="L92" s="6">
        <f t="shared" si="13"/>
        <v>117883</v>
      </c>
      <c r="M92" s="6">
        <v>110883</v>
      </c>
      <c r="N92" s="6">
        <v>7000</v>
      </c>
      <c r="O92" s="6">
        <f t="shared" si="3"/>
        <v>117883</v>
      </c>
      <c r="P92" s="22">
        <f t="shared" si="17"/>
        <v>124.12572316725672</v>
      </c>
      <c r="Q92" s="22">
        <f t="shared" si="18"/>
        <v>120.11374099550451</v>
      </c>
    </row>
    <row r="93" spans="1:17" ht="18" customHeight="1">
      <c r="A93" s="12"/>
      <c r="B93" s="1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9"/>
      <c r="Q93" s="21"/>
    </row>
    <row r="94" spans="1:17" ht="18" customHeight="1">
      <c r="A94" s="12"/>
      <c r="B94" s="5" t="s">
        <v>37</v>
      </c>
      <c r="C94" s="13"/>
      <c r="D94" s="7">
        <f>SUM(D95:D96)</f>
        <v>15057</v>
      </c>
      <c r="E94" s="7">
        <f>SUM(E95:E96)</f>
        <v>139467</v>
      </c>
      <c r="F94" s="7">
        <f t="shared" si="14"/>
        <v>154524</v>
      </c>
      <c r="G94" s="7">
        <f>SUM(G95:G96)</f>
        <v>149677</v>
      </c>
      <c r="H94" s="7">
        <f>SUM(H95:H96)</f>
        <v>4847</v>
      </c>
      <c r="I94" s="7">
        <f t="shared" si="15"/>
        <v>154524</v>
      </c>
      <c r="J94" s="7">
        <f t="shared" si="16"/>
        <v>4847</v>
      </c>
      <c r="K94" s="7">
        <f>SUM(K95:K96)</f>
        <v>179000</v>
      </c>
      <c r="L94" s="7">
        <f t="shared" si="13"/>
        <v>183847</v>
      </c>
      <c r="M94" s="7">
        <f>SUM(M95:M96)</f>
        <v>180613</v>
      </c>
      <c r="N94" s="7">
        <f>SUM(N95:N96)</f>
        <v>3234</v>
      </c>
      <c r="O94" s="7">
        <f t="shared" si="3"/>
        <v>183847</v>
      </c>
      <c r="P94" s="21">
        <f>K94/E94*100</f>
        <v>128.34577355216646</v>
      </c>
      <c r="Q94" s="21">
        <f>M94/G94*100</f>
        <v>120.66850618331473</v>
      </c>
    </row>
    <row r="95" spans="1:17" ht="18" customHeight="1">
      <c r="A95" s="12" t="s">
        <v>100</v>
      </c>
      <c r="B95" s="1" t="s">
        <v>38</v>
      </c>
      <c r="C95" s="14"/>
      <c r="D95" s="6">
        <v>11083</v>
      </c>
      <c r="E95" s="6">
        <v>56933</v>
      </c>
      <c r="F95" s="6">
        <f t="shared" si="14"/>
        <v>68016</v>
      </c>
      <c r="G95" s="6">
        <v>64403</v>
      </c>
      <c r="H95" s="6">
        <v>3613</v>
      </c>
      <c r="I95" s="6">
        <f t="shared" si="15"/>
        <v>68016</v>
      </c>
      <c r="J95" s="6">
        <f t="shared" si="16"/>
        <v>3613</v>
      </c>
      <c r="K95" s="6">
        <v>79000</v>
      </c>
      <c r="L95" s="6">
        <f t="shared" si="13"/>
        <v>82613</v>
      </c>
      <c r="M95" s="6">
        <v>79613</v>
      </c>
      <c r="N95" s="6">
        <v>3000</v>
      </c>
      <c r="O95" s="6">
        <f t="shared" si="3"/>
        <v>82613</v>
      </c>
      <c r="P95" s="22">
        <f>K95/E95*100</f>
        <v>138.75959461120965</v>
      </c>
      <c r="Q95" s="22">
        <f>M95/G95*100</f>
        <v>123.61691225564027</v>
      </c>
    </row>
    <row r="96" spans="1:17" ht="18" customHeight="1">
      <c r="A96" s="12" t="s">
        <v>101</v>
      </c>
      <c r="B96" s="1" t="s">
        <v>39</v>
      </c>
      <c r="C96" s="14"/>
      <c r="D96" s="6">
        <v>3974</v>
      </c>
      <c r="E96" s="6">
        <v>82534</v>
      </c>
      <c r="F96" s="6">
        <f t="shared" si="14"/>
        <v>86508</v>
      </c>
      <c r="G96" s="6">
        <v>85274</v>
      </c>
      <c r="H96" s="6">
        <v>1234</v>
      </c>
      <c r="I96" s="6">
        <f t="shared" si="15"/>
        <v>86508</v>
      </c>
      <c r="J96" s="6">
        <f t="shared" si="16"/>
        <v>1234</v>
      </c>
      <c r="K96" s="6">
        <v>100000</v>
      </c>
      <c r="L96" s="6">
        <f t="shared" si="13"/>
        <v>101234</v>
      </c>
      <c r="M96" s="6">
        <v>101000</v>
      </c>
      <c r="N96" s="6">
        <v>234</v>
      </c>
      <c r="O96" s="6">
        <f t="shared" si="3"/>
        <v>101234</v>
      </c>
      <c r="P96" s="22">
        <f>K96/E96*100</f>
        <v>121.16218770446119</v>
      </c>
      <c r="Q96" s="22">
        <f>M96/G96*100</f>
        <v>118.44172901470553</v>
      </c>
    </row>
    <row r="97" spans="1:17" ht="18" customHeight="1">
      <c r="A97" s="12"/>
      <c r="B97" s="1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9"/>
      <c r="Q97" s="9"/>
    </row>
    <row r="98" spans="1:17" ht="18" customHeight="1">
      <c r="A98" s="19" t="s">
        <v>124</v>
      </c>
      <c r="B98" s="5" t="s">
        <v>38</v>
      </c>
      <c r="C98" s="13">
        <v>85403</v>
      </c>
      <c r="D98" s="7">
        <v>0</v>
      </c>
      <c r="E98" s="7">
        <v>277935</v>
      </c>
      <c r="F98" s="7">
        <f t="shared" si="14"/>
        <v>277935</v>
      </c>
      <c r="G98" s="7">
        <v>277935</v>
      </c>
      <c r="H98" s="7"/>
      <c r="I98" s="7">
        <f t="shared" si="15"/>
        <v>277935</v>
      </c>
      <c r="J98" s="7">
        <f t="shared" si="16"/>
        <v>0</v>
      </c>
      <c r="K98" s="7">
        <v>281000</v>
      </c>
      <c r="L98" s="7">
        <f aca="true" t="shared" si="19" ref="L98:L115">SUM(J98:K98)</f>
        <v>281000</v>
      </c>
      <c r="M98" s="7">
        <v>281000</v>
      </c>
      <c r="N98" s="7"/>
      <c r="O98" s="7">
        <f t="shared" si="3"/>
        <v>281000</v>
      </c>
      <c r="P98" s="21">
        <f>K98/E98*100</f>
        <v>101.10277582888085</v>
      </c>
      <c r="Q98" s="21">
        <f>M98/G98*100</f>
        <v>101.10277582888085</v>
      </c>
    </row>
    <row r="99" spans="1:17" ht="18" customHeight="1">
      <c r="A99" s="12"/>
      <c r="B99" s="1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9"/>
      <c r="Q99" s="9"/>
    </row>
    <row r="100" spans="1:17" ht="18" customHeight="1">
      <c r="A100" s="20" t="s">
        <v>125</v>
      </c>
      <c r="B100" s="5" t="s">
        <v>40</v>
      </c>
      <c r="C100" s="13">
        <v>85404</v>
      </c>
      <c r="D100" s="7">
        <f>SUM(D102:D115)</f>
        <v>474021</v>
      </c>
      <c r="E100" s="7">
        <f>SUM(E102:E115)</f>
        <v>1705026</v>
      </c>
      <c r="F100" s="7">
        <f t="shared" si="14"/>
        <v>2179047</v>
      </c>
      <c r="G100" s="7">
        <f>SUM(G102:G115)</f>
        <v>1817304</v>
      </c>
      <c r="H100" s="7">
        <f>SUM(H101:H115)</f>
        <v>361743</v>
      </c>
      <c r="I100" s="7">
        <f t="shared" si="15"/>
        <v>2179047</v>
      </c>
      <c r="J100" s="7">
        <f t="shared" si="16"/>
        <v>361743</v>
      </c>
      <c r="K100" s="7">
        <f>SUM(K101:K115)</f>
        <v>2055000</v>
      </c>
      <c r="L100" s="7">
        <f t="shared" si="19"/>
        <v>2416743</v>
      </c>
      <c r="M100" s="7">
        <f>SUM(M101:M115)</f>
        <v>1957570</v>
      </c>
      <c r="N100" s="7">
        <f>SUM(N101:N115)</f>
        <v>459173</v>
      </c>
      <c r="O100" s="7">
        <f t="shared" si="3"/>
        <v>2416743</v>
      </c>
      <c r="P100" s="21">
        <f>K100/E100*100</f>
        <v>120.52602130407395</v>
      </c>
      <c r="Q100" s="21">
        <f>M100/G100*100</f>
        <v>107.71835642248078</v>
      </c>
    </row>
    <row r="101" spans="1:17" ht="18" customHeight="1">
      <c r="A101" s="12"/>
      <c r="B101" s="1" t="s">
        <v>9</v>
      </c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9"/>
      <c r="Q101" s="9"/>
    </row>
    <row r="102" spans="1:17" ht="18" customHeight="1">
      <c r="A102" s="12" t="s">
        <v>100</v>
      </c>
      <c r="B102" s="1" t="s">
        <v>41</v>
      </c>
      <c r="C102" s="14"/>
      <c r="D102" s="6">
        <v>76664</v>
      </c>
      <c r="E102" s="6">
        <v>147486</v>
      </c>
      <c r="F102" s="6">
        <f t="shared" si="14"/>
        <v>224150</v>
      </c>
      <c r="G102" s="6">
        <v>179067</v>
      </c>
      <c r="H102" s="6">
        <v>45083</v>
      </c>
      <c r="I102" s="6">
        <f t="shared" si="15"/>
        <v>224150</v>
      </c>
      <c r="J102" s="6">
        <f t="shared" si="16"/>
        <v>45083</v>
      </c>
      <c r="K102" s="6">
        <v>170000</v>
      </c>
      <c r="L102" s="6">
        <f t="shared" si="19"/>
        <v>215083</v>
      </c>
      <c r="M102" s="6">
        <v>161000</v>
      </c>
      <c r="N102" s="6">
        <v>54083</v>
      </c>
      <c r="O102" s="6">
        <f t="shared" si="3"/>
        <v>215083</v>
      </c>
      <c r="P102" s="22">
        <f aca="true" t="shared" si="20" ref="P102:P115">K102/E102*100</f>
        <v>115.26517771178281</v>
      </c>
      <c r="Q102" s="22">
        <f aca="true" t="shared" si="21" ref="Q102:Q115">M102/G102*100</f>
        <v>89.91048043469763</v>
      </c>
    </row>
    <row r="103" spans="1:17" ht="18" customHeight="1">
      <c r="A103" s="12" t="s">
        <v>101</v>
      </c>
      <c r="B103" s="1" t="s">
        <v>51</v>
      </c>
      <c r="C103" s="14"/>
      <c r="D103" s="6">
        <v>54652</v>
      </c>
      <c r="E103" s="6">
        <v>114367</v>
      </c>
      <c r="F103" s="6">
        <f t="shared" si="14"/>
        <v>169019</v>
      </c>
      <c r="G103" s="6">
        <v>156697</v>
      </c>
      <c r="H103" s="6">
        <v>12322</v>
      </c>
      <c r="I103" s="6">
        <f t="shared" si="15"/>
        <v>169019</v>
      </c>
      <c r="J103" s="6">
        <f t="shared" si="16"/>
        <v>12322</v>
      </c>
      <c r="K103" s="6">
        <v>150000</v>
      </c>
      <c r="L103" s="6">
        <f t="shared" si="19"/>
        <v>162322</v>
      </c>
      <c r="M103" s="6">
        <v>124000</v>
      </c>
      <c r="N103" s="6">
        <v>38322</v>
      </c>
      <c r="O103" s="6">
        <f t="shared" si="3"/>
        <v>162322</v>
      </c>
      <c r="P103" s="22">
        <f t="shared" si="20"/>
        <v>131.156714786608</v>
      </c>
      <c r="Q103" s="22">
        <f t="shared" si="21"/>
        <v>79.13361455547968</v>
      </c>
    </row>
    <row r="104" spans="1:17" ht="18" customHeight="1">
      <c r="A104" s="12" t="s">
        <v>102</v>
      </c>
      <c r="B104" s="1" t="s">
        <v>52</v>
      </c>
      <c r="C104" s="14"/>
      <c r="D104" s="6">
        <v>3389</v>
      </c>
      <c r="E104" s="6">
        <v>103158</v>
      </c>
      <c r="F104" s="6">
        <f t="shared" si="14"/>
        <v>106547</v>
      </c>
      <c r="G104" s="6">
        <v>101033</v>
      </c>
      <c r="H104" s="6">
        <v>5514</v>
      </c>
      <c r="I104" s="6">
        <f t="shared" si="15"/>
        <v>106547</v>
      </c>
      <c r="J104" s="6">
        <f t="shared" si="16"/>
        <v>5514</v>
      </c>
      <c r="K104" s="6">
        <v>120000</v>
      </c>
      <c r="L104" s="6">
        <f t="shared" si="19"/>
        <v>125514</v>
      </c>
      <c r="M104" s="6">
        <v>113500</v>
      </c>
      <c r="N104" s="6">
        <v>12014</v>
      </c>
      <c r="O104" s="6">
        <f t="shared" si="3"/>
        <v>125514</v>
      </c>
      <c r="P104" s="22">
        <f t="shared" si="20"/>
        <v>116.32641191182458</v>
      </c>
      <c r="Q104" s="22">
        <f t="shared" si="21"/>
        <v>112.33953262795325</v>
      </c>
    </row>
    <row r="105" spans="1:17" ht="18" customHeight="1">
      <c r="A105" s="12" t="s">
        <v>103</v>
      </c>
      <c r="B105" s="1" t="s">
        <v>53</v>
      </c>
      <c r="C105" s="14"/>
      <c r="D105" s="6">
        <v>49436</v>
      </c>
      <c r="E105" s="6">
        <v>122994</v>
      </c>
      <c r="F105" s="6">
        <f t="shared" si="14"/>
        <v>172430</v>
      </c>
      <c r="G105" s="6">
        <v>133032</v>
      </c>
      <c r="H105" s="6">
        <v>39398</v>
      </c>
      <c r="I105" s="6">
        <f t="shared" si="15"/>
        <v>172430</v>
      </c>
      <c r="J105" s="6">
        <f t="shared" si="16"/>
        <v>39398</v>
      </c>
      <c r="K105" s="6">
        <v>140000</v>
      </c>
      <c r="L105" s="6">
        <f t="shared" si="19"/>
        <v>179398</v>
      </c>
      <c r="M105" s="6">
        <v>137000</v>
      </c>
      <c r="N105" s="6">
        <v>42398</v>
      </c>
      <c r="O105" s="6">
        <f t="shared" si="3"/>
        <v>179398</v>
      </c>
      <c r="P105" s="22">
        <f t="shared" si="20"/>
        <v>113.82669073288127</v>
      </c>
      <c r="Q105" s="22">
        <f t="shared" si="21"/>
        <v>102.9827409946479</v>
      </c>
    </row>
    <row r="106" spans="1:17" ht="18" customHeight="1">
      <c r="A106" s="12" t="s">
        <v>104</v>
      </c>
      <c r="B106" s="1" t="s">
        <v>54</v>
      </c>
      <c r="C106" s="14"/>
      <c r="D106" s="6">
        <v>39654</v>
      </c>
      <c r="E106" s="6">
        <v>101629</v>
      </c>
      <c r="F106" s="6">
        <f t="shared" si="14"/>
        <v>141283</v>
      </c>
      <c r="G106" s="6">
        <v>103332</v>
      </c>
      <c r="H106" s="6">
        <v>37951</v>
      </c>
      <c r="I106" s="6">
        <f t="shared" si="15"/>
        <v>141283</v>
      </c>
      <c r="J106" s="6">
        <f t="shared" si="16"/>
        <v>37951</v>
      </c>
      <c r="K106" s="6">
        <v>128000</v>
      </c>
      <c r="L106" s="6">
        <f t="shared" si="19"/>
        <v>165951</v>
      </c>
      <c r="M106" s="6">
        <v>133000</v>
      </c>
      <c r="N106" s="6">
        <v>32951</v>
      </c>
      <c r="O106" s="6">
        <f t="shared" si="3"/>
        <v>165951</v>
      </c>
      <c r="P106" s="22">
        <f t="shared" si="20"/>
        <v>125.94830215784864</v>
      </c>
      <c r="Q106" s="22">
        <f t="shared" si="21"/>
        <v>128.71133821081563</v>
      </c>
    </row>
    <row r="107" spans="1:17" ht="18" customHeight="1">
      <c r="A107" s="10" t="s">
        <v>105</v>
      </c>
      <c r="B107" s="1" t="s">
        <v>55</v>
      </c>
      <c r="C107" s="16"/>
      <c r="D107" s="8">
        <v>3029</v>
      </c>
      <c r="E107" s="8">
        <v>77487</v>
      </c>
      <c r="F107" s="8">
        <f t="shared" si="14"/>
        <v>80516</v>
      </c>
      <c r="G107" s="8">
        <v>77382</v>
      </c>
      <c r="H107" s="8">
        <v>3134</v>
      </c>
      <c r="I107" s="6">
        <f t="shared" si="15"/>
        <v>80516</v>
      </c>
      <c r="J107" s="6">
        <f t="shared" si="16"/>
        <v>3134</v>
      </c>
      <c r="K107" s="8">
        <v>101000</v>
      </c>
      <c r="L107" s="6">
        <f t="shared" si="19"/>
        <v>104134</v>
      </c>
      <c r="M107" s="8">
        <v>101000</v>
      </c>
      <c r="N107" s="8">
        <v>3134</v>
      </c>
      <c r="O107" s="6">
        <f t="shared" si="3"/>
        <v>104134</v>
      </c>
      <c r="P107" s="22">
        <f t="shared" si="20"/>
        <v>130.34444487462414</v>
      </c>
      <c r="Q107" s="22">
        <f t="shared" si="21"/>
        <v>130.52130986534337</v>
      </c>
    </row>
    <row r="108" spans="1:17" ht="18" customHeight="1">
      <c r="A108" s="12" t="s">
        <v>106</v>
      </c>
      <c r="B108" s="1" t="s">
        <v>56</v>
      </c>
      <c r="C108" s="14"/>
      <c r="D108" s="6">
        <v>8698</v>
      </c>
      <c r="E108" s="6">
        <v>77465</v>
      </c>
      <c r="F108" s="6">
        <f t="shared" si="14"/>
        <v>86163</v>
      </c>
      <c r="G108" s="1">
        <v>80093</v>
      </c>
      <c r="H108" s="6">
        <v>6070</v>
      </c>
      <c r="I108" s="6">
        <f t="shared" si="15"/>
        <v>86163</v>
      </c>
      <c r="J108" s="6">
        <f t="shared" si="16"/>
        <v>6070</v>
      </c>
      <c r="K108" s="6">
        <v>90000</v>
      </c>
      <c r="L108" s="6">
        <f t="shared" si="19"/>
        <v>96070</v>
      </c>
      <c r="M108" s="6">
        <v>86070</v>
      </c>
      <c r="N108" s="6">
        <v>10000</v>
      </c>
      <c r="O108" s="6">
        <f t="shared" si="3"/>
        <v>96070</v>
      </c>
      <c r="P108" s="22">
        <f t="shared" si="20"/>
        <v>116.18150132317821</v>
      </c>
      <c r="Q108" s="22">
        <f t="shared" si="21"/>
        <v>107.46257475684517</v>
      </c>
    </row>
    <row r="109" spans="1:17" ht="18" customHeight="1">
      <c r="A109" s="12" t="s">
        <v>107</v>
      </c>
      <c r="B109" s="1" t="s">
        <v>57</v>
      </c>
      <c r="C109" s="14"/>
      <c r="D109" s="6">
        <v>36032</v>
      </c>
      <c r="E109" s="6">
        <v>129220</v>
      </c>
      <c r="F109" s="6">
        <f t="shared" si="14"/>
        <v>165252</v>
      </c>
      <c r="G109" s="6">
        <v>147751</v>
      </c>
      <c r="H109" s="6">
        <v>17501</v>
      </c>
      <c r="I109" s="6">
        <f t="shared" si="15"/>
        <v>165252</v>
      </c>
      <c r="J109" s="6">
        <f t="shared" si="16"/>
        <v>17501</v>
      </c>
      <c r="K109" s="6">
        <v>160000</v>
      </c>
      <c r="L109" s="6">
        <f t="shared" si="19"/>
        <v>177501</v>
      </c>
      <c r="M109" s="6">
        <v>165000</v>
      </c>
      <c r="N109" s="6">
        <v>12501</v>
      </c>
      <c r="O109" s="6">
        <f t="shared" si="3"/>
        <v>177501</v>
      </c>
      <c r="P109" s="22">
        <f t="shared" si="20"/>
        <v>123.81984212970127</v>
      </c>
      <c r="Q109" s="22">
        <f t="shared" si="21"/>
        <v>111.67437107024656</v>
      </c>
    </row>
    <row r="110" spans="1:17" ht="18" customHeight="1">
      <c r="A110" s="12" t="s">
        <v>108</v>
      </c>
      <c r="B110" s="1" t="s">
        <v>58</v>
      </c>
      <c r="C110" s="14"/>
      <c r="D110" s="6">
        <v>85447</v>
      </c>
      <c r="E110" s="6">
        <v>195152</v>
      </c>
      <c r="F110" s="6">
        <f t="shared" si="14"/>
        <v>280599</v>
      </c>
      <c r="G110" s="6">
        <v>216577</v>
      </c>
      <c r="H110" s="6">
        <v>64022</v>
      </c>
      <c r="I110" s="6">
        <f t="shared" si="15"/>
        <v>280599</v>
      </c>
      <c r="J110" s="6">
        <f t="shared" si="16"/>
        <v>64022</v>
      </c>
      <c r="K110" s="6">
        <v>235000</v>
      </c>
      <c r="L110" s="6">
        <f t="shared" si="19"/>
        <v>299022</v>
      </c>
      <c r="M110" s="6">
        <v>230000</v>
      </c>
      <c r="N110" s="6">
        <v>69022</v>
      </c>
      <c r="O110" s="6">
        <f t="shared" si="3"/>
        <v>299022</v>
      </c>
      <c r="P110" s="22">
        <f t="shared" si="20"/>
        <v>120.41895548085594</v>
      </c>
      <c r="Q110" s="22">
        <f t="shared" si="21"/>
        <v>106.19779570314485</v>
      </c>
    </row>
    <row r="111" spans="1:17" ht="18" customHeight="1">
      <c r="A111" s="12" t="s">
        <v>109</v>
      </c>
      <c r="B111" s="1" t="s">
        <v>59</v>
      </c>
      <c r="C111" s="15"/>
      <c r="D111" s="6">
        <v>2315</v>
      </c>
      <c r="E111" s="6">
        <v>58397</v>
      </c>
      <c r="F111" s="6">
        <f aca="true" t="shared" si="22" ref="F111:F138">SUM(D111:E111)</f>
        <v>60712</v>
      </c>
      <c r="G111" s="6">
        <v>57309</v>
      </c>
      <c r="H111" s="6">
        <v>3403</v>
      </c>
      <c r="I111" s="6">
        <f aca="true" t="shared" si="23" ref="I111:I138">SUM(G111:H111)</f>
        <v>60712</v>
      </c>
      <c r="J111" s="6">
        <f aca="true" t="shared" si="24" ref="J111:J138">H111</f>
        <v>3403</v>
      </c>
      <c r="K111" s="6">
        <v>81000</v>
      </c>
      <c r="L111" s="6">
        <f t="shared" si="19"/>
        <v>84403</v>
      </c>
      <c r="M111" s="6">
        <v>80000</v>
      </c>
      <c r="N111" s="6">
        <v>4403</v>
      </c>
      <c r="O111" s="6">
        <f t="shared" si="3"/>
        <v>84403</v>
      </c>
      <c r="P111" s="22">
        <f t="shared" si="20"/>
        <v>138.7057554326421</v>
      </c>
      <c r="Q111" s="22">
        <f t="shared" si="21"/>
        <v>139.59413006683067</v>
      </c>
    </row>
    <row r="112" spans="1:17" ht="18" customHeight="1">
      <c r="A112" s="12" t="s">
        <v>110</v>
      </c>
      <c r="B112" s="1" t="s">
        <v>60</v>
      </c>
      <c r="C112" s="15"/>
      <c r="D112" s="6">
        <v>55772</v>
      </c>
      <c r="E112" s="6">
        <v>173708</v>
      </c>
      <c r="F112" s="6">
        <f t="shared" si="22"/>
        <v>229480</v>
      </c>
      <c r="G112" s="6">
        <v>177925</v>
      </c>
      <c r="H112" s="6">
        <v>51555</v>
      </c>
      <c r="I112" s="6">
        <f t="shared" si="23"/>
        <v>229480</v>
      </c>
      <c r="J112" s="6">
        <f t="shared" si="24"/>
        <v>51555</v>
      </c>
      <c r="K112" s="6">
        <v>190000</v>
      </c>
      <c r="L112" s="6">
        <f t="shared" si="19"/>
        <v>241555</v>
      </c>
      <c r="M112" s="6">
        <v>185000</v>
      </c>
      <c r="N112" s="6">
        <v>56555</v>
      </c>
      <c r="O112" s="6">
        <f t="shared" si="3"/>
        <v>241555</v>
      </c>
      <c r="P112" s="22">
        <f t="shared" si="20"/>
        <v>109.37895779123588</v>
      </c>
      <c r="Q112" s="22">
        <f t="shared" si="21"/>
        <v>103.97639454826472</v>
      </c>
    </row>
    <row r="113" spans="1:17" ht="18" customHeight="1">
      <c r="A113" s="12" t="s">
        <v>123</v>
      </c>
      <c r="B113" s="1" t="s">
        <v>61</v>
      </c>
      <c r="C113" s="15"/>
      <c r="D113" s="6">
        <v>30006</v>
      </c>
      <c r="E113" s="6">
        <v>155831</v>
      </c>
      <c r="F113" s="6">
        <f t="shared" si="22"/>
        <v>185837</v>
      </c>
      <c r="G113" s="6">
        <v>154359</v>
      </c>
      <c r="H113" s="6">
        <v>31478</v>
      </c>
      <c r="I113" s="6">
        <f t="shared" si="23"/>
        <v>185837</v>
      </c>
      <c r="J113" s="6">
        <f t="shared" si="24"/>
        <v>31478</v>
      </c>
      <c r="K113" s="6">
        <v>180000</v>
      </c>
      <c r="L113" s="6">
        <f t="shared" si="19"/>
        <v>211478</v>
      </c>
      <c r="M113" s="6">
        <v>167000</v>
      </c>
      <c r="N113" s="6">
        <v>44478</v>
      </c>
      <c r="O113" s="6">
        <f t="shared" si="3"/>
        <v>211478</v>
      </c>
      <c r="P113" s="22">
        <f t="shared" si="20"/>
        <v>115.50975094814252</v>
      </c>
      <c r="Q113" s="22">
        <f t="shared" si="21"/>
        <v>108.18935079911117</v>
      </c>
    </row>
    <row r="114" spans="1:17" ht="18" customHeight="1">
      <c r="A114" s="12" t="s">
        <v>126</v>
      </c>
      <c r="B114" s="1" t="s">
        <v>62</v>
      </c>
      <c r="C114" s="14"/>
      <c r="D114" s="6">
        <v>7848</v>
      </c>
      <c r="E114" s="6">
        <v>126117</v>
      </c>
      <c r="F114" s="6">
        <f t="shared" si="22"/>
        <v>133965</v>
      </c>
      <c r="G114" s="6">
        <v>122601</v>
      </c>
      <c r="H114" s="6">
        <v>11364</v>
      </c>
      <c r="I114" s="6">
        <f t="shared" si="23"/>
        <v>133965</v>
      </c>
      <c r="J114" s="6">
        <f t="shared" si="24"/>
        <v>11364</v>
      </c>
      <c r="K114" s="6">
        <v>160000</v>
      </c>
      <c r="L114" s="6">
        <f t="shared" si="19"/>
        <v>171364</v>
      </c>
      <c r="M114" s="6">
        <v>158000</v>
      </c>
      <c r="N114" s="6">
        <v>13364</v>
      </c>
      <c r="O114" s="6">
        <f t="shared" si="3"/>
        <v>171364</v>
      </c>
      <c r="P114" s="22">
        <f t="shared" si="20"/>
        <v>126.86632254176678</v>
      </c>
      <c r="Q114" s="22">
        <f t="shared" si="21"/>
        <v>128.8733370853419</v>
      </c>
    </row>
    <row r="115" spans="1:17" ht="18" customHeight="1">
      <c r="A115" s="12" t="s">
        <v>127</v>
      </c>
      <c r="B115" s="1" t="s">
        <v>63</v>
      </c>
      <c r="C115" s="14"/>
      <c r="D115" s="6">
        <v>21079</v>
      </c>
      <c r="E115" s="6">
        <v>122015</v>
      </c>
      <c r="F115" s="6">
        <f t="shared" si="22"/>
        <v>143094</v>
      </c>
      <c r="G115" s="6">
        <v>110146</v>
      </c>
      <c r="H115" s="6">
        <v>32948</v>
      </c>
      <c r="I115" s="6">
        <f t="shared" si="23"/>
        <v>143094</v>
      </c>
      <c r="J115" s="6">
        <f t="shared" si="24"/>
        <v>32948</v>
      </c>
      <c r="K115" s="6">
        <v>150000</v>
      </c>
      <c r="L115" s="6">
        <f t="shared" si="19"/>
        <v>182948</v>
      </c>
      <c r="M115" s="6">
        <v>117000</v>
      </c>
      <c r="N115" s="6">
        <v>65948</v>
      </c>
      <c r="O115" s="6">
        <f t="shared" si="3"/>
        <v>182948</v>
      </c>
      <c r="P115" s="22">
        <f t="shared" si="20"/>
        <v>122.93570462648036</v>
      </c>
      <c r="Q115" s="22">
        <f t="shared" si="21"/>
        <v>106.22264993735588</v>
      </c>
    </row>
    <row r="116" spans="1:17" ht="18" customHeight="1">
      <c r="A116" s="12"/>
      <c r="B116" s="1"/>
      <c r="C116" s="1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9"/>
      <c r="Q116" s="9"/>
    </row>
    <row r="117" spans="1:17" ht="18" customHeight="1">
      <c r="A117" s="18" t="s">
        <v>128</v>
      </c>
      <c r="B117" s="5" t="s">
        <v>42</v>
      </c>
      <c r="C117" s="13">
        <v>85406</v>
      </c>
      <c r="D117" s="7">
        <v>1232</v>
      </c>
      <c r="E117" s="7">
        <v>1108</v>
      </c>
      <c r="F117" s="7">
        <f t="shared" si="22"/>
        <v>2340</v>
      </c>
      <c r="G117" s="7">
        <v>2000</v>
      </c>
      <c r="H117" s="7">
        <v>340</v>
      </c>
      <c r="I117" s="7">
        <f t="shared" si="23"/>
        <v>2340</v>
      </c>
      <c r="J117" s="7">
        <f t="shared" si="24"/>
        <v>340</v>
      </c>
      <c r="K117" s="7">
        <v>8000</v>
      </c>
      <c r="L117" s="7">
        <f aca="true" t="shared" si="25" ref="L117:L138">SUM(J117:K117)</f>
        <v>8340</v>
      </c>
      <c r="M117" s="7">
        <v>5340</v>
      </c>
      <c r="N117" s="7">
        <v>3000</v>
      </c>
      <c r="O117" s="7">
        <f t="shared" si="3"/>
        <v>8340</v>
      </c>
      <c r="P117" s="21">
        <f>K117/E117*100</f>
        <v>722.0216606498194</v>
      </c>
      <c r="Q117" s="21">
        <f>M117/G117*100</f>
        <v>267</v>
      </c>
    </row>
    <row r="118" spans="1:17" ht="18" customHeight="1">
      <c r="A118" s="12"/>
      <c r="B118" s="1"/>
      <c r="C118" s="1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9"/>
      <c r="Q118" s="9"/>
    </row>
    <row r="119" spans="1:17" ht="18" customHeight="1">
      <c r="A119" s="19" t="s">
        <v>129</v>
      </c>
      <c r="B119" s="5" t="s">
        <v>43</v>
      </c>
      <c r="C119" s="13">
        <v>85410</v>
      </c>
      <c r="D119" s="7">
        <v>14735</v>
      </c>
      <c r="E119" s="7">
        <v>160974</v>
      </c>
      <c r="F119" s="7">
        <f t="shared" si="22"/>
        <v>175709</v>
      </c>
      <c r="G119" s="7">
        <v>162989</v>
      </c>
      <c r="H119" s="7">
        <v>12720</v>
      </c>
      <c r="I119" s="7">
        <f t="shared" si="23"/>
        <v>175709</v>
      </c>
      <c r="J119" s="7">
        <f t="shared" si="24"/>
        <v>12720</v>
      </c>
      <c r="K119" s="7">
        <v>227200</v>
      </c>
      <c r="L119" s="7">
        <f t="shared" si="25"/>
        <v>239920</v>
      </c>
      <c r="M119" s="7">
        <v>227700</v>
      </c>
      <c r="N119" s="7">
        <v>12220</v>
      </c>
      <c r="O119" s="7">
        <f t="shared" si="3"/>
        <v>239920</v>
      </c>
      <c r="P119" s="21">
        <f>K119/E119*100</f>
        <v>141.1408053474474</v>
      </c>
      <c r="Q119" s="21">
        <f>M119/G119*100</f>
        <v>139.70267932191743</v>
      </c>
    </row>
    <row r="120" spans="1:17" ht="18" customHeight="1">
      <c r="A120" s="12"/>
      <c r="B120" s="1"/>
      <c r="C120" s="1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9"/>
      <c r="Q120" s="9"/>
    </row>
    <row r="121" spans="1:17" ht="18" customHeight="1">
      <c r="A121" s="19" t="s">
        <v>130</v>
      </c>
      <c r="B121" s="5" t="s">
        <v>44</v>
      </c>
      <c r="C121" s="13">
        <v>85412</v>
      </c>
      <c r="D121" s="7">
        <f>D123+D133</f>
        <v>876</v>
      </c>
      <c r="E121" s="7">
        <f>E123+E133</f>
        <v>272800</v>
      </c>
      <c r="F121" s="7">
        <f t="shared" si="22"/>
        <v>273676</v>
      </c>
      <c r="G121" s="7">
        <f>G123+G133</f>
        <v>272753</v>
      </c>
      <c r="H121" s="7">
        <f>H123+H133</f>
        <v>923</v>
      </c>
      <c r="I121" s="7">
        <f t="shared" si="23"/>
        <v>273676</v>
      </c>
      <c r="J121" s="7">
        <f t="shared" si="24"/>
        <v>923</v>
      </c>
      <c r="K121" s="7">
        <f>K123+K133</f>
        <v>550000</v>
      </c>
      <c r="L121" s="7">
        <f t="shared" si="25"/>
        <v>550923</v>
      </c>
      <c r="M121" s="7">
        <f>M123+M133</f>
        <v>410801</v>
      </c>
      <c r="N121" s="7">
        <f>N123+N133</f>
        <v>140122</v>
      </c>
      <c r="O121" s="7">
        <f t="shared" si="3"/>
        <v>550923</v>
      </c>
      <c r="P121" s="21">
        <f>K121/E121*100</f>
        <v>201.61290322580646</v>
      </c>
      <c r="Q121" s="21">
        <f>M121/G121*100</f>
        <v>150.61282552345895</v>
      </c>
    </row>
    <row r="122" spans="1:17" ht="18" customHeight="1">
      <c r="A122" s="12"/>
      <c r="B122" s="1" t="s">
        <v>9</v>
      </c>
      <c r="C122" s="1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9"/>
      <c r="Q122" s="9"/>
    </row>
    <row r="123" spans="1:17" ht="18" customHeight="1">
      <c r="A123" s="4"/>
      <c r="B123" s="5" t="s">
        <v>45</v>
      </c>
      <c r="C123" s="13"/>
      <c r="D123" s="7">
        <f>SUM(D124:D132)</f>
        <v>830</v>
      </c>
      <c r="E123" s="7">
        <f>SUM(E124:E132)</f>
        <v>259350</v>
      </c>
      <c r="F123" s="7">
        <f t="shared" si="22"/>
        <v>260180</v>
      </c>
      <c r="G123" s="7">
        <f>SUM(G124:G132)</f>
        <v>259759</v>
      </c>
      <c r="H123" s="7">
        <f>SUM(H124:H132)</f>
        <v>421</v>
      </c>
      <c r="I123" s="7">
        <f t="shared" si="23"/>
        <v>260180</v>
      </c>
      <c r="J123" s="7">
        <f t="shared" si="24"/>
        <v>421</v>
      </c>
      <c r="K123" s="7">
        <f>SUM(K124:K132)</f>
        <v>525000</v>
      </c>
      <c r="L123" s="7">
        <f t="shared" si="25"/>
        <v>525421</v>
      </c>
      <c r="M123" s="7">
        <f>SUM(M124:M132)</f>
        <v>385421</v>
      </c>
      <c r="N123" s="7">
        <f>SUM(N124:N132)</f>
        <v>140000</v>
      </c>
      <c r="O123" s="7">
        <f t="shared" si="3"/>
        <v>525421</v>
      </c>
      <c r="P123" s="21">
        <f aca="true" t="shared" si="26" ref="P123:P134">K123/E123*100</f>
        <v>202.42914979757086</v>
      </c>
      <c r="Q123" s="21">
        <f aca="true" t="shared" si="27" ref="Q123:Q134">M123/G123*100</f>
        <v>148.37637964420867</v>
      </c>
    </row>
    <row r="124" spans="1:17" ht="18" customHeight="1">
      <c r="A124" s="12" t="s">
        <v>100</v>
      </c>
      <c r="B124" s="1" t="s">
        <v>12</v>
      </c>
      <c r="C124" s="14"/>
      <c r="D124" s="6">
        <v>0</v>
      </c>
      <c r="E124" s="6">
        <v>14000</v>
      </c>
      <c r="F124" s="6">
        <f t="shared" si="22"/>
        <v>14000</v>
      </c>
      <c r="G124" s="6">
        <v>14000</v>
      </c>
      <c r="H124" s="6"/>
      <c r="I124" s="6">
        <f t="shared" si="23"/>
        <v>14000</v>
      </c>
      <c r="J124" s="6">
        <f t="shared" si="24"/>
        <v>0</v>
      </c>
      <c r="K124" s="6">
        <v>40000</v>
      </c>
      <c r="L124" s="6">
        <f t="shared" si="25"/>
        <v>40000</v>
      </c>
      <c r="M124" s="6">
        <v>25000</v>
      </c>
      <c r="N124" s="6">
        <v>15000</v>
      </c>
      <c r="O124" s="6">
        <f t="shared" si="3"/>
        <v>40000</v>
      </c>
      <c r="P124" s="22">
        <f t="shared" si="26"/>
        <v>285.7142857142857</v>
      </c>
      <c r="Q124" s="22">
        <f t="shared" si="27"/>
        <v>178.57142857142858</v>
      </c>
    </row>
    <row r="125" spans="1:17" ht="18" customHeight="1">
      <c r="A125" s="12" t="s">
        <v>101</v>
      </c>
      <c r="B125" s="1" t="s">
        <v>50</v>
      </c>
      <c r="C125" s="14"/>
      <c r="D125" s="6">
        <v>0</v>
      </c>
      <c r="E125" s="6">
        <v>51800</v>
      </c>
      <c r="F125" s="6">
        <f t="shared" si="22"/>
        <v>51800</v>
      </c>
      <c r="G125" s="6">
        <v>51800</v>
      </c>
      <c r="H125" s="6"/>
      <c r="I125" s="6">
        <f t="shared" si="23"/>
        <v>51800</v>
      </c>
      <c r="J125" s="6">
        <f t="shared" si="24"/>
        <v>0</v>
      </c>
      <c r="K125" s="6">
        <v>90000</v>
      </c>
      <c r="L125" s="6">
        <f t="shared" si="25"/>
        <v>90000</v>
      </c>
      <c r="M125" s="6">
        <v>70000</v>
      </c>
      <c r="N125" s="6">
        <v>20000</v>
      </c>
      <c r="O125" s="6">
        <f t="shared" si="3"/>
        <v>90000</v>
      </c>
      <c r="P125" s="22">
        <f t="shared" si="26"/>
        <v>173.74517374517376</v>
      </c>
      <c r="Q125" s="22">
        <f t="shared" si="27"/>
        <v>135.13513513513513</v>
      </c>
    </row>
    <row r="126" spans="1:17" ht="18" customHeight="1">
      <c r="A126" s="12" t="s">
        <v>102</v>
      </c>
      <c r="B126" s="1" t="s">
        <v>14</v>
      </c>
      <c r="C126" s="14"/>
      <c r="D126" s="6">
        <v>0</v>
      </c>
      <c r="E126" s="6">
        <v>25160</v>
      </c>
      <c r="F126" s="6">
        <f t="shared" si="22"/>
        <v>25160</v>
      </c>
      <c r="G126" s="6">
        <v>25160</v>
      </c>
      <c r="H126" s="6"/>
      <c r="I126" s="6">
        <f t="shared" si="23"/>
        <v>25160</v>
      </c>
      <c r="J126" s="6">
        <f t="shared" si="24"/>
        <v>0</v>
      </c>
      <c r="K126" s="6">
        <v>48000</v>
      </c>
      <c r="L126" s="6">
        <f t="shared" si="25"/>
        <v>48000</v>
      </c>
      <c r="M126" s="6">
        <v>33000</v>
      </c>
      <c r="N126" s="6">
        <v>15000</v>
      </c>
      <c r="O126" s="6">
        <f t="shared" si="3"/>
        <v>48000</v>
      </c>
      <c r="P126" s="22">
        <f t="shared" si="26"/>
        <v>190.77901430842607</v>
      </c>
      <c r="Q126" s="22">
        <f t="shared" si="27"/>
        <v>131.16057233704294</v>
      </c>
    </row>
    <row r="127" spans="1:17" ht="18" customHeight="1">
      <c r="A127" s="12" t="s">
        <v>103</v>
      </c>
      <c r="B127" s="1" t="s">
        <v>28</v>
      </c>
      <c r="C127" s="14"/>
      <c r="D127" s="6">
        <v>600</v>
      </c>
      <c r="E127" s="6">
        <v>38218</v>
      </c>
      <c r="F127" s="6">
        <f t="shared" si="22"/>
        <v>38818</v>
      </c>
      <c r="G127" s="6">
        <v>38397</v>
      </c>
      <c r="H127" s="6">
        <v>421</v>
      </c>
      <c r="I127" s="6">
        <f t="shared" si="23"/>
        <v>38818</v>
      </c>
      <c r="J127" s="6">
        <f t="shared" si="24"/>
        <v>421</v>
      </c>
      <c r="K127" s="6">
        <v>62000</v>
      </c>
      <c r="L127" s="6">
        <f t="shared" si="25"/>
        <v>62421</v>
      </c>
      <c r="M127" s="6">
        <v>47421</v>
      </c>
      <c r="N127" s="6">
        <v>15000</v>
      </c>
      <c r="O127" s="6">
        <f t="shared" si="3"/>
        <v>62421</v>
      </c>
      <c r="P127" s="22">
        <f t="shared" si="26"/>
        <v>162.2272227746088</v>
      </c>
      <c r="Q127" s="22">
        <f t="shared" si="27"/>
        <v>123.50183608094383</v>
      </c>
    </row>
    <row r="128" spans="1:17" ht="18" customHeight="1">
      <c r="A128" s="12" t="s">
        <v>104</v>
      </c>
      <c r="B128" s="1" t="s">
        <v>31</v>
      </c>
      <c r="C128" s="14"/>
      <c r="D128" s="6">
        <v>0</v>
      </c>
      <c r="E128" s="6">
        <v>0</v>
      </c>
      <c r="F128" s="6">
        <f t="shared" si="22"/>
        <v>0</v>
      </c>
      <c r="G128" s="6">
        <v>0</v>
      </c>
      <c r="H128" s="6">
        <v>0</v>
      </c>
      <c r="I128" s="6">
        <f t="shared" si="23"/>
        <v>0</v>
      </c>
      <c r="J128" s="6">
        <v>0</v>
      </c>
      <c r="K128" s="6">
        <v>50000</v>
      </c>
      <c r="L128" s="6">
        <f t="shared" si="25"/>
        <v>50000</v>
      </c>
      <c r="M128" s="6">
        <v>35000</v>
      </c>
      <c r="N128" s="6">
        <v>15000</v>
      </c>
      <c r="O128" s="6">
        <f t="shared" si="3"/>
        <v>50000</v>
      </c>
      <c r="P128" s="22"/>
      <c r="Q128" s="22"/>
    </row>
    <row r="129" spans="1:17" ht="18" customHeight="1">
      <c r="A129" s="12" t="s">
        <v>105</v>
      </c>
      <c r="B129" s="1" t="s">
        <v>32</v>
      </c>
      <c r="C129" s="14"/>
      <c r="D129" s="6"/>
      <c r="E129" s="6">
        <v>29370</v>
      </c>
      <c r="F129" s="6">
        <f t="shared" si="22"/>
        <v>29370</v>
      </c>
      <c r="G129" s="6">
        <v>29370</v>
      </c>
      <c r="H129" s="6"/>
      <c r="I129" s="6">
        <f t="shared" si="23"/>
        <v>29370</v>
      </c>
      <c r="J129" s="6">
        <f t="shared" si="24"/>
        <v>0</v>
      </c>
      <c r="K129" s="6">
        <v>55000</v>
      </c>
      <c r="L129" s="6">
        <f t="shared" si="25"/>
        <v>55000</v>
      </c>
      <c r="M129" s="6">
        <v>40000</v>
      </c>
      <c r="N129" s="6">
        <v>15000</v>
      </c>
      <c r="O129" s="6">
        <f t="shared" si="3"/>
        <v>55000</v>
      </c>
      <c r="P129" s="22">
        <f t="shared" si="26"/>
        <v>187.26591760299624</v>
      </c>
      <c r="Q129" s="22">
        <f t="shared" si="27"/>
        <v>136.19339462036092</v>
      </c>
    </row>
    <row r="130" spans="1:17" ht="18" customHeight="1">
      <c r="A130" s="12" t="s">
        <v>106</v>
      </c>
      <c r="B130" s="1" t="s">
        <v>33</v>
      </c>
      <c r="C130" s="14"/>
      <c r="D130" s="6"/>
      <c r="E130" s="6">
        <v>35750</v>
      </c>
      <c r="F130" s="6">
        <f t="shared" si="22"/>
        <v>35750</v>
      </c>
      <c r="G130" s="6">
        <v>35750</v>
      </c>
      <c r="H130" s="6"/>
      <c r="I130" s="6">
        <f t="shared" si="23"/>
        <v>35750</v>
      </c>
      <c r="J130" s="6">
        <f t="shared" si="24"/>
        <v>0</v>
      </c>
      <c r="K130" s="6">
        <v>60000</v>
      </c>
      <c r="L130" s="6">
        <f t="shared" si="25"/>
        <v>60000</v>
      </c>
      <c r="M130" s="6">
        <v>45000</v>
      </c>
      <c r="N130" s="6">
        <v>15000</v>
      </c>
      <c r="O130" s="6">
        <f t="shared" si="3"/>
        <v>60000</v>
      </c>
      <c r="P130" s="22">
        <f t="shared" si="26"/>
        <v>167.83216783216784</v>
      </c>
      <c r="Q130" s="22">
        <f t="shared" si="27"/>
        <v>125.87412587412588</v>
      </c>
    </row>
    <row r="131" spans="1:17" ht="18" customHeight="1">
      <c r="A131" s="12" t="s">
        <v>107</v>
      </c>
      <c r="B131" s="1" t="s">
        <v>34</v>
      </c>
      <c r="C131" s="14"/>
      <c r="D131" s="6">
        <v>230</v>
      </c>
      <c r="E131" s="6">
        <v>35021</v>
      </c>
      <c r="F131" s="6">
        <f t="shared" si="22"/>
        <v>35251</v>
      </c>
      <c r="G131" s="6">
        <v>35251</v>
      </c>
      <c r="H131" s="6"/>
      <c r="I131" s="6">
        <f t="shared" si="23"/>
        <v>35251</v>
      </c>
      <c r="J131" s="6">
        <f t="shared" si="24"/>
        <v>0</v>
      </c>
      <c r="K131" s="6">
        <v>60000</v>
      </c>
      <c r="L131" s="6">
        <f t="shared" si="25"/>
        <v>60000</v>
      </c>
      <c r="M131" s="6">
        <v>45000</v>
      </c>
      <c r="N131" s="6">
        <v>15000</v>
      </c>
      <c r="O131" s="6">
        <f t="shared" si="3"/>
        <v>60000</v>
      </c>
      <c r="P131" s="22">
        <f t="shared" si="26"/>
        <v>171.32577596299365</v>
      </c>
      <c r="Q131" s="22">
        <f t="shared" si="27"/>
        <v>127.65595302260928</v>
      </c>
    </row>
    <row r="132" spans="1:17" ht="18" customHeight="1">
      <c r="A132" s="12" t="s">
        <v>108</v>
      </c>
      <c r="B132" s="1" t="s">
        <v>36</v>
      </c>
      <c r="C132" s="14"/>
      <c r="D132" s="6">
        <v>0</v>
      </c>
      <c r="E132" s="6">
        <v>30031</v>
      </c>
      <c r="F132" s="6">
        <f t="shared" si="22"/>
        <v>30031</v>
      </c>
      <c r="G132" s="6">
        <v>30031</v>
      </c>
      <c r="H132" s="6"/>
      <c r="I132" s="6">
        <f t="shared" si="23"/>
        <v>30031</v>
      </c>
      <c r="J132" s="6">
        <f t="shared" si="24"/>
        <v>0</v>
      </c>
      <c r="K132" s="6">
        <v>60000</v>
      </c>
      <c r="L132" s="6">
        <f t="shared" si="25"/>
        <v>60000</v>
      </c>
      <c r="M132" s="6">
        <v>45000</v>
      </c>
      <c r="N132" s="6">
        <v>15000</v>
      </c>
      <c r="O132" s="6">
        <f t="shared" si="3"/>
        <v>60000</v>
      </c>
      <c r="P132" s="22">
        <f t="shared" si="26"/>
        <v>199.7935466684426</v>
      </c>
      <c r="Q132" s="22">
        <f t="shared" si="27"/>
        <v>149.84516000133198</v>
      </c>
    </row>
    <row r="133" spans="1:17" ht="18" customHeight="1">
      <c r="A133" s="4"/>
      <c r="B133" s="5" t="s">
        <v>46</v>
      </c>
      <c r="C133" s="13"/>
      <c r="D133" s="7">
        <f>SUM(D134)</f>
        <v>46</v>
      </c>
      <c r="E133" s="7">
        <f>SUM(E134)</f>
        <v>13450</v>
      </c>
      <c r="F133" s="7">
        <f t="shared" si="22"/>
        <v>13496</v>
      </c>
      <c r="G133" s="7">
        <f>SUM(G134)</f>
        <v>12994</v>
      </c>
      <c r="H133" s="7">
        <f>SUM(H134)</f>
        <v>502</v>
      </c>
      <c r="I133" s="7">
        <f t="shared" si="23"/>
        <v>13496</v>
      </c>
      <c r="J133" s="7">
        <f t="shared" si="24"/>
        <v>502</v>
      </c>
      <c r="K133" s="7">
        <f>SUM(K134)</f>
        <v>25000</v>
      </c>
      <c r="L133" s="7">
        <f t="shared" si="25"/>
        <v>25502</v>
      </c>
      <c r="M133" s="7">
        <f>SUM(M134)</f>
        <v>25380</v>
      </c>
      <c r="N133" s="7">
        <f>SUM(N134)</f>
        <v>122</v>
      </c>
      <c r="O133" s="7">
        <f t="shared" si="3"/>
        <v>25502</v>
      </c>
      <c r="P133" s="21">
        <f t="shared" si="26"/>
        <v>185.87360594795538</v>
      </c>
      <c r="Q133" s="21">
        <f t="shared" si="27"/>
        <v>195.32091734646758</v>
      </c>
    </row>
    <row r="134" spans="1:17" ht="18" customHeight="1">
      <c r="A134" s="12" t="s">
        <v>100</v>
      </c>
      <c r="B134" s="1" t="s">
        <v>47</v>
      </c>
      <c r="C134" s="14"/>
      <c r="D134" s="6">
        <v>46</v>
      </c>
      <c r="E134" s="6">
        <v>13450</v>
      </c>
      <c r="F134" s="6">
        <f t="shared" si="22"/>
        <v>13496</v>
      </c>
      <c r="G134" s="6">
        <v>12994</v>
      </c>
      <c r="H134" s="6">
        <v>502</v>
      </c>
      <c r="I134" s="6">
        <f t="shared" si="23"/>
        <v>13496</v>
      </c>
      <c r="J134" s="6">
        <f t="shared" si="24"/>
        <v>502</v>
      </c>
      <c r="K134" s="6">
        <v>25000</v>
      </c>
      <c r="L134" s="6">
        <f t="shared" si="25"/>
        <v>25502</v>
      </c>
      <c r="M134" s="6">
        <v>25380</v>
      </c>
      <c r="N134" s="6">
        <v>122</v>
      </c>
      <c r="O134" s="6">
        <f t="shared" si="3"/>
        <v>25502</v>
      </c>
      <c r="P134" s="22">
        <f t="shared" si="26"/>
        <v>185.87360594795538</v>
      </c>
      <c r="Q134" s="22">
        <f t="shared" si="27"/>
        <v>195.32091734646758</v>
      </c>
    </row>
    <row r="135" spans="1:17" ht="18" customHeight="1">
      <c r="A135" s="12"/>
      <c r="B135" s="1"/>
      <c r="C135" s="1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9"/>
      <c r="Q135" s="9"/>
    </row>
    <row r="136" spans="1:17" ht="18" customHeight="1">
      <c r="A136" s="19" t="s">
        <v>131</v>
      </c>
      <c r="B136" s="5" t="s">
        <v>48</v>
      </c>
      <c r="C136" s="13">
        <v>85417</v>
      </c>
      <c r="D136" s="7">
        <v>8289</v>
      </c>
      <c r="E136" s="7">
        <v>19239</v>
      </c>
      <c r="F136" s="7">
        <f t="shared" si="22"/>
        <v>27528</v>
      </c>
      <c r="G136" s="7">
        <v>17052</v>
      </c>
      <c r="H136" s="7">
        <v>10476</v>
      </c>
      <c r="I136" s="7">
        <f t="shared" si="23"/>
        <v>27528</v>
      </c>
      <c r="J136" s="7">
        <f t="shared" si="24"/>
        <v>10476</v>
      </c>
      <c r="K136" s="7">
        <v>26500</v>
      </c>
      <c r="L136" s="7">
        <f t="shared" si="25"/>
        <v>36976</v>
      </c>
      <c r="M136" s="7">
        <v>28000</v>
      </c>
      <c r="N136" s="7">
        <v>8976</v>
      </c>
      <c r="O136" s="7">
        <f t="shared" si="3"/>
        <v>36976</v>
      </c>
      <c r="P136" s="21">
        <f>K136/E136*100</f>
        <v>137.7410468319559</v>
      </c>
      <c r="Q136" s="21">
        <f>M136/G136*100</f>
        <v>164.20361247947454</v>
      </c>
    </row>
    <row r="137" spans="1:17" ht="18" customHeight="1">
      <c r="A137" s="12"/>
      <c r="B137" s="1"/>
      <c r="C137" s="1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9"/>
      <c r="Q137" s="9"/>
    </row>
    <row r="138" spans="1:18" ht="18" customHeight="1">
      <c r="A138" s="20" t="s">
        <v>132</v>
      </c>
      <c r="B138" s="5" t="s">
        <v>49</v>
      </c>
      <c r="C138" s="13">
        <v>92604</v>
      </c>
      <c r="D138" s="7">
        <v>49898</v>
      </c>
      <c r="E138" s="7">
        <v>1009305</v>
      </c>
      <c r="F138" s="7">
        <f t="shared" si="22"/>
        <v>1059203</v>
      </c>
      <c r="G138" s="7">
        <v>1031238</v>
      </c>
      <c r="H138" s="7">
        <v>27965</v>
      </c>
      <c r="I138" s="7">
        <f t="shared" si="23"/>
        <v>1059203</v>
      </c>
      <c r="J138" s="7">
        <f t="shared" si="24"/>
        <v>27965</v>
      </c>
      <c r="K138" s="7">
        <v>1147035</v>
      </c>
      <c r="L138" s="7">
        <f t="shared" si="25"/>
        <v>1175000</v>
      </c>
      <c r="M138" s="7">
        <v>1150000</v>
      </c>
      <c r="N138" s="7">
        <v>25000</v>
      </c>
      <c r="O138" s="7">
        <f t="shared" si="3"/>
        <v>1175000</v>
      </c>
      <c r="P138" s="21">
        <f>K138/E138*100</f>
        <v>113.6460237490154</v>
      </c>
      <c r="Q138" s="21">
        <f>M138/G138*100</f>
        <v>111.51644916110538</v>
      </c>
      <c r="R138" s="3"/>
    </row>
    <row r="139" spans="1:17" ht="18" customHeight="1">
      <c r="A139" s="12"/>
      <c r="B139" s="1"/>
      <c r="C139" s="1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"/>
      <c r="Q139" s="1"/>
    </row>
    <row r="140" ht="18" customHeight="1">
      <c r="A140" s="1"/>
    </row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</sheetData>
  <mergeCells count="11">
    <mergeCell ref="A1:Q1"/>
    <mergeCell ref="C3:C4"/>
    <mergeCell ref="P3:P4"/>
    <mergeCell ref="Q3:Q4"/>
    <mergeCell ref="M3:O3"/>
    <mergeCell ref="D3:F3"/>
    <mergeCell ref="G3:I3"/>
    <mergeCell ref="J3:L3"/>
    <mergeCell ref="A2:Q2"/>
    <mergeCell ref="A3:A4"/>
    <mergeCell ref="B3:B4"/>
  </mergeCells>
  <printOptions/>
  <pageMargins left="0.2" right="0.2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2003-02-27T14:06:07Z</cp:lastPrinted>
  <dcterms:created xsi:type="dcterms:W3CDTF">2003-01-24T07:48:10Z</dcterms:created>
  <dcterms:modified xsi:type="dcterms:W3CDTF">2003-10-01T11:27:50Z</dcterms:modified>
  <cp:category/>
  <cp:version/>
  <cp:contentType/>
  <cp:contentStatus/>
</cp:coreProperties>
</file>