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301" yWindow="300" windowWidth="15195" windowHeight="9210" activeTab="0"/>
  </bookViews>
  <sheets>
    <sheet name="WPI 2007-2011" sheetId="1" r:id="rId1"/>
  </sheets>
  <definedNames>
    <definedName name="_xlnm.Print_Area" localSheetId="0">'WPI 2007-2011'!$A$1:$U$160</definedName>
    <definedName name="_xlnm.Print_Titles" localSheetId="0">'WPI 2007-2011'!$8:$12</definedName>
  </definedNames>
  <calcPr fullCalcOnLoad="1"/>
</workbook>
</file>

<file path=xl/sharedStrings.xml><?xml version="1.0" encoding="utf-8"?>
<sst xmlns="http://schemas.openxmlformats.org/spreadsheetml/2006/main" count="178" uniqueCount="120">
  <si>
    <t>L.</t>
  </si>
  <si>
    <t>Razem 2007</t>
  </si>
  <si>
    <t>Razem 2008</t>
  </si>
  <si>
    <t>Razem 2009</t>
  </si>
  <si>
    <t>P.</t>
  </si>
  <si>
    <t>2004-</t>
  </si>
  <si>
    <t>2005-</t>
  </si>
  <si>
    <t xml:space="preserve">Rekultywacja wysypiska odpadów w Dołach Brzeskich </t>
  </si>
  <si>
    <t>2007-</t>
  </si>
  <si>
    <t xml:space="preserve"> fundusze wspierające</t>
  </si>
  <si>
    <t>w tym:dotacje i fundusze wspierające</t>
  </si>
  <si>
    <t>"Teatr im. S.Jaracza w Łodzi bez granic - europejskie sceny regionu łódzkiego"</t>
  </si>
  <si>
    <t>(w tysiącach złotych)</t>
  </si>
  <si>
    <t>Środki własne, kredyty i pożyczki</t>
  </si>
  <si>
    <t>dotacje i fundusze wspierające</t>
  </si>
  <si>
    <t>Rady Miasta w Piotrkowie Tryb.</t>
  </si>
  <si>
    <t>Środki własne, kredyty i pożyczki, GFOŚiGW, PFOŚiGW</t>
  </si>
  <si>
    <t xml:space="preserve">Modernizacja i rozbudowa oczyszczalni ścieków </t>
  </si>
  <si>
    <t>CEL: uzdatnianie i dostawa wody pitnej oraz oczyszczanie ścieków</t>
  </si>
  <si>
    <t>CEL: Modernizacja i rozbudowa regionalnego układu transportowego</t>
  </si>
  <si>
    <t>CEL: rozbudowa i modernizacja systemu wodno-kanalizacyjnego</t>
  </si>
  <si>
    <t>Urządzenie przytuliska dla bezdomnych zwierząt</t>
  </si>
  <si>
    <t>CEL: poprawa stanu bezpieczeństwa i porządku publicznego</t>
  </si>
  <si>
    <t>Nazwa zadania</t>
  </si>
  <si>
    <t>Cel inwestycji</t>
  </si>
  <si>
    <t>kolumna 7+8</t>
  </si>
  <si>
    <t>kolumna 10+11</t>
  </si>
  <si>
    <t>kolumna 13+14</t>
  </si>
  <si>
    <t>kolumna 16+17</t>
  </si>
  <si>
    <t>kolumna 19+20</t>
  </si>
  <si>
    <t>Poniesione wydatki</t>
  </si>
  <si>
    <t>Lata realizacji</t>
  </si>
  <si>
    <t xml:space="preserve">Przebudowa ul. Michałowskiej,      ul. Rolniczej, ul. Spacerowej, ul. Jerozolimskiej </t>
  </si>
  <si>
    <t>Osiedle Jeziorna II - infrastruktura osiedla</t>
  </si>
  <si>
    <t xml:space="preserve">Modernizacja ul. Łódzkiej </t>
  </si>
  <si>
    <t>Budowa ul. Powstańców Warszawskich, Rodziny Rajkowskich, ulic przyległych wraz z kanalizacją deszczową</t>
  </si>
  <si>
    <t>Budowa ścieżek rowerowych</t>
  </si>
  <si>
    <r>
      <t xml:space="preserve">Program termomodernizacji budynków </t>
    </r>
    <r>
      <rPr>
        <b/>
        <sz val="12"/>
        <rFont val="Arial CE"/>
        <family val="0"/>
      </rPr>
      <t xml:space="preserve"> * </t>
    </r>
  </si>
  <si>
    <t>Załącznik  Nr 1</t>
  </si>
  <si>
    <t>Po 2011</t>
  </si>
  <si>
    <t>Razem 2010</t>
  </si>
  <si>
    <t>Razem 2011</t>
  </si>
  <si>
    <t>Wartość do poniesienia po 2006r.</t>
  </si>
  <si>
    <t>Ochrona zbiornika Bugaj wraz z regulacją dolin rzek</t>
  </si>
  <si>
    <t>Modernizacja Stadionu Concordia</t>
  </si>
  <si>
    <t xml:space="preserve">Modernizacja ul. Zalesickiej </t>
  </si>
  <si>
    <t xml:space="preserve">Uporządkowanie infrastruktury wodno – kanalizacyjnej na terenie byłego „Sigmatexu” </t>
  </si>
  <si>
    <t>CEL: poprawa standardu funkcjonowania i rozwój systemu oświaty</t>
  </si>
  <si>
    <t>WIELOLETNI  PROGRAM  INWESTYCYJNY  NA  LATA  2007 - 2011</t>
  </si>
  <si>
    <t>2.</t>
  </si>
  <si>
    <t>3.</t>
  </si>
  <si>
    <t>4.</t>
  </si>
  <si>
    <t>6.</t>
  </si>
  <si>
    <t>7.</t>
  </si>
  <si>
    <t>8.</t>
  </si>
  <si>
    <t>Modernizacja węzła żywieniowego i szatni w Szkole Podstawowej Nr 11</t>
  </si>
  <si>
    <t xml:space="preserve">Budowa Miejskiej Biblioteki Publicznej </t>
  </si>
  <si>
    <t xml:space="preserve">Modernizacja ul. Wojska Polskiego od ul. Kostromskiej do granic miasta </t>
  </si>
  <si>
    <t>5.</t>
  </si>
  <si>
    <r>
      <t>Przebudowa ul. Armii Krajowej od Al.Sikorskiego do ul. Wojska Polskiego oraz ul. Słowackiego od ul</t>
    </r>
    <r>
      <rPr>
        <b/>
        <sz val="10"/>
        <rFont val="Arial CE"/>
        <family val="0"/>
      </rPr>
      <t>. Armii Krajowej do ul. Owocowej</t>
    </r>
  </si>
  <si>
    <t>Modernizacja ul. Karolinowskiej/ul. Rolniczej na odcinku od ul. Łódzkiej do Specjalnej Strefy Ekonomicznej</t>
  </si>
  <si>
    <t>Budowa kanalizacji sanitarnej w ul. Mazowieckiej i ul. Kujawskiej w ramach porozumienia gmin</t>
  </si>
  <si>
    <t xml:space="preserve">Budowa sali gimnastycznej przy ZSP Nr 4 </t>
  </si>
  <si>
    <t>Infrastuktura Regionalnego Systemu Informacji Przestrzennej woj. łódzkiego (GIS)</t>
  </si>
  <si>
    <t>Oś priorytetowa: Odnowa obszarów miejskich</t>
  </si>
  <si>
    <t>Oś piorytetowa: Ochrona środowiska</t>
  </si>
  <si>
    <t>Oś priorytetowa: Gospodarka, innowacyjność, przedsiębiorczość</t>
  </si>
  <si>
    <t>Oś priorytetowa: Społeczeństwo informacyjne</t>
  </si>
  <si>
    <t>Oś piorytetowa</t>
  </si>
  <si>
    <t>I</t>
  </si>
  <si>
    <t>II</t>
  </si>
  <si>
    <t>III</t>
  </si>
  <si>
    <t>IV</t>
  </si>
  <si>
    <t>V</t>
  </si>
  <si>
    <t>VI</t>
  </si>
  <si>
    <t>VII</t>
  </si>
  <si>
    <t xml:space="preserve">Nazwa osi </t>
  </si>
  <si>
    <t>Ochrona środowiska</t>
  </si>
  <si>
    <t>Gospodarka, innowacyjność, przedsiębiorczość</t>
  </si>
  <si>
    <t>Odnowa obszarów miejskich</t>
  </si>
  <si>
    <t>Pomoc techniczna</t>
  </si>
  <si>
    <t>Istnieje możliwość pozyskania środków unijnych w ramach 7 osi priorytetowych Regionalnego Programu Operacyjnego Województwa Łódzkiego na lata 2007 - 2013 tj.:</t>
  </si>
  <si>
    <t xml:space="preserve">Budowa ulic w osiedlu Pawłowska wraz z kanalizacją deszczową i modernizacją ul. Pawłowskiej </t>
  </si>
  <si>
    <t>Przejęcie nieruchomości przy ul.Batorego</t>
  </si>
  <si>
    <t>Trakt Wielu Kultur – rozwój potencjału turystycznego Miasta poprzez rewitalizację zabytkowych obszarów Piotrkowa Trybunalskiego</t>
  </si>
  <si>
    <t>Budowa ulic wraz z kanalizacją deszczową na osiedlu Jeziorna I</t>
  </si>
  <si>
    <t>OGÓŁEM I+II+III</t>
  </si>
  <si>
    <t>I.OGÓŁEM ZADANIA PRIORYTETOWE</t>
  </si>
  <si>
    <t>II.OGÓŁEM ZADANIA WAŻNE</t>
  </si>
  <si>
    <t>III. OGÓŁEM ZADANIA JEDNOROCZNE</t>
  </si>
  <si>
    <t>Kanalizacja sanitarna i deszczowa w ul. Wolborskiej i Wierzejskiej</t>
  </si>
  <si>
    <t>Grupa II - zadania ważne - ich realizacja uzależniona jest od pozyskania środków zewnętrznych</t>
  </si>
  <si>
    <t>1.</t>
  </si>
  <si>
    <t>CEL: rozbudowa i modernizacja układu komunikacyjnego miasta</t>
  </si>
  <si>
    <t>Zadania jednoroczne. W 2007r. uwzglęgniono także zadania, które kończą się w bieżacym roku.</t>
  </si>
  <si>
    <t>* Zadanie nr 3/I - "Program termomodernizacji budynków" , w 2007 r. zaplanowane jest m.in. wykonanie prac termomodernizacyjnych w Przedszkolu Samorządowym nr 20, Przedszkolu Samorządowym nr 7 i Szkole Podstawowej nr 16</t>
  </si>
  <si>
    <t xml:space="preserve">Jednostką organizacyjną odpowiedzialną za realizację lub koordynację wykonywania wszystkich wyżej wymienionych zadań jest Urząd Miasta, za wyjątkiem zadania "Teatr im. S Jaracza", dla którego odpowiedzialnym za realizację jest MOK. </t>
  </si>
  <si>
    <t>CEL: poprawa bazy sportowej Miasta</t>
  </si>
  <si>
    <t>Wymiana stropów w Szkole Podstawowej nr 8</t>
  </si>
  <si>
    <t xml:space="preserve">dotacje i fundusze wspierające </t>
  </si>
  <si>
    <t>LISTA ZADAŃ REZERWOWYCH</t>
  </si>
  <si>
    <t>Modernizacja ul. Roosevelta od ul. Próchnika do garanic miasta</t>
  </si>
  <si>
    <t>Budowa obwodnicy  miasta - etap III</t>
  </si>
  <si>
    <t>Przebudowa nawierzchni Al. Sikorskiego od ul. Zawodzie do ul. Armii Krajowej</t>
  </si>
  <si>
    <t>Poprawa dojazdu do ŁSSE                                a. modernizacja ul.Niskiej                           b. budowa ronda Al.Armii Krajowej - ul.Dmowskiego</t>
  </si>
  <si>
    <t xml:space="preserve">Utworzenie Ośrodka Sztuki Współczesnej </t>
  </si>
  <si>
    <t>Oś piorytetowa: Infrastruktura społeczna</t>
  </si>
  <si>
    <t>Oś piorytetowa:Infrastruktura  transportowa</t>
  </si>
  <si>
    <t>Oś priorytetowy: Infrastruktura  społeczna</t>
  </si>
  <si>
    <t>Oś priorytetowy: Infrastruktura społeczna</t>
  </si>
  <si>
    <t>Oś piorytetowa: Infrastruktura  społeczna</t>
  </si>
  <si>
    <t>Oś priorytetowa: Infrastruktura  transportowa</t>
  </si>
  <si>
    <t>Oś priorytetowa: Ochrona środowiska     Oś priorytetowa: Infrastruktura transportowa</t>
  </si>
  <si>
    <t>Infrastruktura  transportowa</t>
  </si>
  <si>
    <t>Infrastruktura  społeczna</t>
  </si>
  <si>
    <t>Społeczeństwo informacyjne</t>
  </si>
  <si>
    <t>Oś piorytetowa:Infrastruktura transportowa</t>
  </si>
  <si>
    <t>Oś priorytetowa: Infrastruktura transportowa</t>
  </si>
  <si>
    <t>do Uchwały Nr VIII/112/07</t>
  </si>
  <si>
    <t>z dnia 25.04.2007r.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</si>
</sst>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8">
    <font>
      <sz val="10"/>
      <name val="Arial"/>
      <family val="0"/>
    </font>
    <font>
      <b/>
      <sz val="14"/>
      <name val="Arial CE"/>
      <family val="2"/>
    </font>
    <font>
      <b/>
      <sz val="12"/>
      <name val="Arial CE"/>
      <family val="2"/>
    </font>
    <font>
      <i/>
      <sz val="11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sz val="9"/>
      <name val="Arial CE"/>
      <family val="2"/>
    </font>
    <font>
      <i/>
      <sz val="9"/>
      <name val="Arial CE"/>
      <family val="2"/>
    </font>
    <font>
      <b/>
      <sz val="10"/>
      <color indexed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8"/>
      <name val="Arial"/>
      <family val="0"/>
    </font>
    <font>
      <sz val="7"/>
      <name val="Arial"/>
      <family val="2"/>
    </font>
    <font>
      <sz val="12"/>
      <name val="Arial CE"/>
      <family val="2"/>
    </font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0"/>
      <name val="Arial"/>
      <family val="2"/>
    </font>
    <font>
      <b/>
      <sz val="16"/>
      <name val="Arial CE"/>
      <family val="2"/>
    </font>
    <font>
      <b/>
      <sz val="16"/>
      <name val="Arial"/>
      <family val="0"/>
    </font>
    <font>
      <b/>
      <sz val="12"/>
      <name val="Arial"/>
      <family val="2"/>
    </font>
    <font>
      <b/>
      <sz val="9"/>
      <color indexed="8"/>
      <name val="Arial CE"/>
      <family val="0"/>
    </font>
    <font>
      <sz val="10"/>
      <color indexed="8"/>
      <name val="Arial"/>
      <family val="0"/>
    </font>
    <font>
      <b/>
      <sz val="11"/>
      <name val="Arial CE"/>
      <family val="2"/>
    </font>
    <font>
      <sz val="11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56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4">
    <xf numFmtId="0" fontId="0" fillId="0" borderId="0" xfId="0" applyAlignment="1">
      <alignment/>
    </xf>
    <xf numFmtId="3" fontId="1" fillId="0" borderId="0" xfId="0" applyNumberFormat="1" applyFon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14" fillId="0" borderId="1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3" fontId="11" fillId="0" borderId="3" xfId="0" applyNumberFormat="1" applyFont="1" applyBorder="1" applyAlignment="1">
      <alignment horizontal="center" vertical="center" wrapText="1"/>
    </xf>
    <xf numFmtId="3" fontId="10" fillId="0" borderId="4" xfId="0" applyNumberFormat="1" applyFont="1" applyBorder="1" applyAlignment="1">
      <alignment horizontal="center" vertical="center" wrapText="1"/>
    </xf>
    <xf numFmtId="3" fontId="10" fillId="2" borderId="5" xfId="0" applyNumberFormat="1" applyFont="1" applyFill="1" applyBorder="1" applyAlignment="1">
      <alignment horizontal="center" vertical="center" wrapText="1"/>
    </xf>
    <xf numFmtId="3" fontId="11" fillId="0" borderId="6" xfId="0" applyNumberFormat="1" applyFont="1" applyBorder="1" applyAlignment="1">
      <alignment horizontal="center" vertical="center" wrapText="1"/>
    </xf>
    <xf numFmtId="3" fontId="8" fillId="2" borderId="7" xfId="0" applyNumberFormat="1" applyFont="1" applyFill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3" fontId="1" fillId="0" borderId="8" xfId="0" applyNumberFormat="1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/>
    </xf>
    <xf numFmtId="3" fontId="14" fillId="0" borderId="0" xfId="0" applyNumberFormat="1" applyFont="1" applyAlignment="1">
      <alignment horizontal="center" vertical="center"/>
    </xf>
    <xf numFmtId="3" fontId="15" fillId="0" borderId="0" xfId="0" applyNumberFormat="1" applyFont="1" applyAlignment="1">
      <alignment horizontal="center" vertical="center"/>
    </xf>
    <xf numFmtId="3" fontId="10" fillId="0" borderId="0" xfId="0" applyNumberFormat="1" applyFont="1" applyAlignment="1">
      <alignment horizontal="center" vertical="center" wrapText="1"/>
    </xf>
    <xf numFmtId="3" fontId="12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3" fontId="5" fillId="0" borderId="6" xfId="0" applyNumberFormat="1" applyFont="1" applyBorder="1" applyAlignment="1">
      <alignment horizontal="center" vertical="center"/>
    </xf>
    <xf numFmtId="3" fontId="5" fillId="0" borderId="6" xfId="0" applyNumberFormat="1" applyFont="1" applyFill="1" applyBorder="1" applyAlignment="1">
      <alignment horizontal="center" vertical="center"/>
    </xf>
    <xf numFmtId="3" fontId="5" fillId="3" borderId="0" xfId="0" applyNumberFormat="1" applyFont="1" applyFill="1" applyAlignment="1">
      <alignment horizontal="center" vertical="center"/>
    </xf>
    <xf numFmtId="3" fontId="5" fillId="0" borderId="0" xfId="0" applyNumberFormat="1" applyFont="1" applyFill="1" applyAlignment="1">
      <alignment horizontal="center" vertical="center"/>
    </xf>
    <xf numFmtId="3" fontId="9" fillId="0" borderId="0" xfId="0" applyNumberFormat="1" applyFont="1" applyAlignment="1">
      <alignment horizontal="center" vertical="center"/>
    </xf>
    <xf numFmtId="3" fontId="0" fillId="0" borderId="0" xfId="0" applyNumberFormat="1" applyAlignment="1">
      <alignment horizontal="left" vertical="center"/>
    </xf>
    <xf numFmtId="3" fontId="1" fillId="0" borderId="0" xfId="0" applyNumberFormat="1" applyFont="1" applyAlignment="1">
      <alignment horizontal="left" vertical="center"/>
    </xf>
    <xf numFmtId="3" fontId="1" fillId="0" borderId="8" xfId="0" applyNumberFormat="1" applyFont="1" applyBorder="1" applyAlignment="1">
      <alignment horizontal="left" vertical="center"/>
    </xf>
    <xf numFmtId="0" fontId="0" fillId="0" borderId="0" xfId="0" applyNumberForma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8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3" fontId="6" fillId="2" borderId="9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8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3" fontId="8" fillId="2" borderId="2" xfId="0" applyNumberFormat="1" applyFont="1" applyFill="1" applyBorder="1" applyAlignment="1">
      <alignment horizontal="center" vertical="center"/>
    </xf>
    <xf numFmtId="3" fontId="6" fillId="2" borderId="10" xfId="0" applyNumberFormat="1" applyFont="1" applyFill="1" applyBorder="1" applyAlignment="1" applyProtection="1">
      <alignment horizontal="center" vertical="center"/>
      <protection/>
    </xf>
    <xf numFmtId="3" fontId="8" fillId="2" borderId="11" xfId="0" applyNumberFormat="1" applyFont="1" applyFill="1" applyBorder="1" applyAlignment="1">
      <alignment horizontal="center" vertical="center"/>
    </xf>
    <xf numFmtId="3" fontId="6" fillId="2" borderId="7" xfId="0" applyNumberFormat="1" applyFont="1" applyFill="1" applyBorder="1" applyAlignment="1" applyProtection="1">
      <alignment horizontal="center" vertical="center"/>
      <protection/>
    </xf>
    <xf numFmtId="3" fontId="6" fillId="2" borderId="12" xfId="0" applyNumberFormat="1" applyFont="1" applyFill="1" applyBorder="1" applyAlignment="1" applyProtection="1">
      <alignment horizontal="center" vertical="center"/>
      <protection/>
    </xf>
    <xf numFmtId="3" fontId="8" fillId="2" borderId="10" xfId="0" applyNumberFormat="1" applyFont="1" applyFill="1" applyBorder="1" applyAlignment="1">
      <alignment horizontal="center" vertical="center"/>
    </xf>
    <xf numFmtId="3" fontId="8" fillId="2" borderId="13" xfId="0" applyNumberFormat="1" applyFont="1" applyFill="1" applyBorder="1" applyAlignment="1">
      <alignment horizontal="center" vertical="center"/>
    </xf>
    <xf numFmtId="3" fontId="6" fillId="2" borderId="2" xfId="0" applyNumberFormat="1" applyFont="1" applyFill="1" applyBorder="1" applyAlignment="1" applyProtection="1">
      <alignment horizontal="center" vertical="center"/>
      <protection/>
    </xf>
    <xf numFmtId="3" fontId="8" fillId="2" borderId="14" xfId="0" applyNumberFormat="1" applyFont="1" applyFill="1" applyBorder="1" applyAlignment="1">
      <alignment horizontal="center" vertical="center"/>
    </xf>
    <xf numFmtId="3" fontId="6" fillId="2" borderId="14" xfId="0" applyNumberFormat="1" applyFont="1" applyFill="1" applyBorder="1" applyAlignment="1">
      <alignment horizontal="center" vertical="center"/>
    </xf>
    <xf numFmtId="3" fontId="13" fillId="0" borderId="6" xfId="0" applyNumberFormat="1" applyFont="1" applyBorder="1" applyAlignment="1">
      <alignment horizontal="center" vertical="center" wrapText="1"/>
    </xf>
    <xf numFmtId="3" fontId="0" fillId="0" borderId="15" xfId="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 wrapText="1"/>
    </xf>
    <xf numFmtId="3" fontId="4" fillId="3" borderId="17" xfId="0" applyNumberFormat="1" applyFont="1" applyFill="1" applyBorder="1" applyAlignment="1">
      <alignment horizontal="left" vertical="center" wrapText="1"/>
    </xf>
    <xf numFmtId="3" fontId="4" fillId="3" borderId="5" xfId="0" applyNumberFormat="1" applyFont="1" applyFill="1" applyBorder="1" applyAlignment="1">
      <alignment horizontal="left" vertical="center" wrapText="1"/>
    </xf>
    <xf numFmtId="3" fontId="5" fillId="0" borderId="8" xfId="0" applyNumberFormat="1" applyFont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0" fontId="4" fillId="0" borderId="19" xfId="0" applyNumberFormat="1" applyFont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0" fillId="0" borderId="19" xfId="0" applyNumberFormat="1" applyBorder="1" applyAlignment="1">
      <alignment horizontal="center" vertical="center"/>
    </xf>
    <xf numFmtId="3" fontId="5" fillId="3" borderId="20" xfId="0" applyNumberFormat="1" applyFont="1" applyFill="1" applyBorder="1" applyAlignment="1">
      <alignment horizontal="left" vertical="center" wrapText="1"/>
    </xf>
    <xf numFmtId="3" fontId="5" fillId="0" borderId="0" xfId="0" applyNumberFormat="1" applyFont="1" applyBorder="1" applyAlignment="1">
      <alignment horizontal="center" vertical="center" wrapText="1"/>
    </xf>
    <xf numFmtId="3" fontId="4" fillId="3" borderId="6" xfId="0" applyNumberFormat="1" applyFont="1" applyFill="1" applyBorder="1" applyAlignment="1">
      <alignment horizontal="left" vertical="center" wrapText="1"/>
    </xf>
    <xf numFmtId="3" fontId="0" fillId="0" borderId="19" xfId="0" applyNumberFormat="1" applyBorder="1" applyAlignment="1">
      <alignment horizontal="center" vertical="center"/>
    </xf>
    <xf numFmtId="3" fontId="5" fillId="3" borderId="21" xfId="0" applyNumberFormat="1" applyFont="1" applyFill="1" applyBorder="1" applyAlignment="1">
      <alignment horizontal="left" vertical="center" wrapText="1"/>
    </xf>
    <xf numFmtId="3" fontId="4" fillId="3" borderId="8" xfId="0" applyNumberFormat="1" applyFont="1" applyFill="1" applyBorder="1" applyAlignment="1">
      <alignment horizontal="left" vertical="center" wrapText="1"/>
    </xf>
    <xf numFmtId="3" fontId="7" fillId="3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3" fontId="0" fillId="3" borderId="0" xfId="0" applyNumberFormat="1" applyFont="1" applyFill="1" applyBorder="1" applyAlignment="1">
      <alignment horizontal="center" vertical="center"/>
    </xf>
    <xf numFmtId="3" fontId="5" fillId="3" borderId="0" xfId="0" applyNumberFormat="1" applyFont="1" applyFill="1" applyBorder="1" applyAlignment="1">
      <alignment horizontal="center" vertical="center"/>
    </xf>
    <xf numFmtId="3" fontId="16" fillId="0" borderId="0" xfId="0" applyNumberFormat="1" applyFont="1" applyAlignment="1">
      <alignment horizontal="left" vertical="center"/>
    </xf>
    <xf numFmtId="3" fontId="4" fillId="0" borderId="0" xfId="0" applyNumberFormat="1" applyFont="1" applyFill="1" applyBorder="1" applyAlignment="1">
      <alignment horizontal="left" vertical="center" wrapText="1"/>
    </xf>
    <xf numFmtId="0" fontId="0" fillId="3" borderId="0" xfId="0" applyFill="1" applyBorder="1" applyAlignment="1">
      <alignment horizontal="center" vertical="center"/>
    </xf>
    <xf numFmtId="3" fontId="0" fillId="0" borderId="19" xfId="0" applyNumberFormat="1" applyFont="1" applyBorder="1" applyAlignment="1">
      <alignment horizontal="center" vertical="center"/>
    </xf>
    <xf numFmtId="3" fontId="5" fillId="0" borderId="22" xfId="0" applyNumberFormat="1" applyFont="1" applyFill="1" applyBorder="1" applyAlignment="1">
      <alignment horizontal="center" vertical="center"/>
    </xf>
    <xf numFmtId="0" fontId="4" fillId="3" borderId="0" xfId="0" applyNumberFormat="1" applyFont="1" applyFill="1" applyBorder="1" applyAlignment="1">
      <alignment horizontal="center" vertical="center" wrapText="1"/>
    </xf>
    <xf numFmtId="3" fontId="5" fillId="3" borderId="0" xfId="0" applyNumberFormat="1" applyFont="1" applyFill="1" applyBorder="1" applyAlignment="1">
      <alignment horizontal="center" vertical="center" wrapText="1"/>
    </xf>
    <xf numFmtId="3" fontId="5" fillId="4" borderId="14" xfId="0" applyNumberFormat="1" applyFont="1" applyFill="1" applyBorder="1" applyAlignment="1">
      <alignment horizontal="center" vertical="center" wrapText="1"/>
    </xf>
    <xf numFmtId="3" fontId="5" fillId="4" borderId="2" xfId="0" applyNumberFormat="1" applyFont="1" applyFill="1" applyBorder="1" applyAlignment="1">
      <alignment horizontal="center" vertical="center"/>
    </xf>
    <xf numFmtId="3" fontId="5" fillId="4" borderId="13" xfId="0" applyNumberFormat="1" applyFont="1" applyFill="1" applyBorder="1" applyAlignment="1">
      <alignment horizontal="center" vertical="center"/>
    </xf>
    <xf numFmtId="3" fontId="5" fillId="4" borderId="0" xfId="0" applyNumberFormat="1" applyFont="1" applyFill="1" applyAlignment="1">
      <alignment horizontal="center" vertical="center"/>
    </xf>
    <xf numFmtId="3" fontId="0" fillId="4" borderId="0" xfId="0" applyNumberFormat="1" applyFill="1" applyAlignment="1">
      <alignment horizontal="center" vertical="center"/>
    </xf>
    <xf numFmtId="3" fontId="5" fillId="2" borderId="13" xfId="0" applyNumberFormat="1" applyFont="1" applyFill="1" applyBorder="1" applyAlignment="1">
      <alignment horizontal="center" vertical="center"/>
    </xf>
    <xf numFmtId="0" fontId="0" fillId="3" borderId="0" xfId="0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3" fontId="6" fillId="5" borderId="23" xfId="0" applyNumberFormat="1" applyFont="1" applyFill="1" applyBorder="1" applyAlignment="1" applyProtection="1">
      <alignment horizontal="center" vertical="center"/>
      <protection/>
    </xf>
    <xf numFmtId="3" fontId="8" fillId="5" borderId="24" xfId="0" applyNumberFormat="1" applyFont="1" applyFill="1" applyBorder="1" applyAlignment="1">
      <alignment horizontal="center" vertical="center"/>
    </xf>
    <xf numFmtId="3" fontId="23" fillId="5" borderId="18" xfId="0" applyNumberFormat="1" applyFont="1" applyFill="1" applyBorder="1" applyAlignment="1">
      <alignment horizontal="center" vertical="center"/>
    </xf>
    <xf numFmtId="3" fontId="5" fillId="4" borderId="18" xfId="0" applyNumberFormat="1" applyFont="1" applyFill="1" applyBorder="1" applyAlignment="1">
      <alignment horizontal="center" vertical="center"/>
    </xf>
    <xf numFmtId="3" fontId="0" fillId="4" borderId="6" xfId="0" applyNumberFormat="1" applyFill="1" applyBorder="1" applyAlignment="1">
      <alignment horizontal="center" vertical="center"/>
    </xf>
    <xf numFmtId="3" fontId="5" fillId="2" borderId="18" xfId="0" applyNumberFormat="1" applyFont="1" applyFill="1" applyBorder="1" applyAlignment="1">
      <alignment horizontal="center" vertical="center"/>
    </xf>
    <xf numFmtId="3" fontId="16" fillId="2" borderId="6" xfId="0" applyNumberFormat="1" applyFont="1" applyFill="1" applyBorder="1" applyAlignment="1">
      <alignment horizontal="center" vertical="center"/>
    </xf>
    <xf numFmtId="3" fontId="5" fillId="2" borderId="21" xfId="0" applyNumberFormat="1" applyFont="1" applyFill="1" applyBorder="1" applyAlignment="1">
      <alignment horizontal="center" vertical="center"/>
    </xf>
    <xf numFmtId="3" fontId="16" fillId="2" borderId="5" xfId="0" applyNumberFormat="1" applyFont="1" applyFill="1" applyBorder="1" applyAlignment="1">
      <alignment horizontal="center" vertical="center"/>
    </xf>
    <xf numFmtId="3" fontId="16" fillId="0" borderId="0" xfId="0" applyNumberFormat="1" applyFont="1" applyAlignment="1">
      <alignment horizontal="left" vertical="center" wrapText="1"/>
    </xf>
    <xf numFmtId="3" fontId="16" fillId="0" borderId="25" xfId="0" applyNumberFormat="1" applyFont="1" applyBorder="1" applyAlignment="1">
      <alignment horizontal="center" vertical="center"/>
    </xf>
    <xf numFmtId="3" fontId="16" fillId="0" borderId="26" xfId="0" applyNumberFormat="1" applyFont="1" applyBorder="1" applyAlignment="1">
      <alignment horizontal="center" vertical="center"/>
    </xf>
    <xf numFmtId="3" fontId="16" fillId="0" borderId="27" xfId="0" applyNumberFormat="1" applyFont="1" applyBorder="1" applyAlignment="1">
      <alignment horizontal="center" vertical="center"/>
    </xf>
    <xf numFmtId="3" fontId="0" fillId="0" borderId="25" xfId="0" applyNumberFormat="1" applyBorder="1" applyAlignment="1">
      <alignment horizontal="center" vertical="center"/>
    </xf>
    <xf numFmtId="3" fontId="15" fillId="5" borderId="2" xfId="0" applyNumberFormat="1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 vertical="center"/>
    </xf>
    <xf numFmtId="3" fontId="23" fillId="2" borderId="2" xfId="0" applyNumberFormat="1" applyFont="1" applyFill="1" applyBorder="1" applyAlignment="1">
      <alignment horizontal="center" vertical="center"/>
    </xf>
    <xf numFmtId="3" fontId="5" fillId="0" borderId="28" xfId="0" applyNumberFormat="1" applyFont="1" applyBorder="1" applyAlignment="1">
      <alignment horizontal="center" vertical="center"/>
    </xf>
    <xf numFmtId="3" fontId="4" fillId="0" borderId="8" xfId="0" applyNumberFormat="1" applyFont="1" applyFill="1" applyBorder="1" applyAlignment="1">
      <alignment horizontal="left" vertical="center" wrapText="1"/>
    </xf>
    <xf numFmtId="3" fontId="8" fillId="5" borderId="20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3" fontId="5" fillId="0" borderId="29" xfId="0" applyNumberFormat="1" applyFont="1" applyFill="1" applyBorder="1" applyAlignment="1">
      <alignment horizontal="center" vertical="center"/>
    </xf>
    <xf numFmtId="3" fontId="5" fillId="0" borderId="30" xfId="0" applyNumberFormat="1" applyFont="1" applyFill="1" applyBorder="1" applyAlignment="1">
      <alignment horizontal="center" vertical="center"/>
    </xf>
    <xf numFmtId="3" fontId="5" fillId="0" borderId="31" xfId="0" applyNumberFormat="1" applyFont="1" applyFill="1" applyBorder="1" applyAlignment="1">
      <alignment horizontal="center" vertical="center"/>
    </xf>
    <xf numFmtId="3" fontId="2" fillId="2" borderId="18" xfId="0" applyNumberFormat="1" applyFont="1" applyFill="1" applyBorder="1" applyAlignment="1">
      <alignment horizontal="center" vertical="center"/>
    </xf>
    <xf numFmtId="3" fontId="5" fillId="2" borderId="32" xfId="0" applyNumberFormat="1" applyFont="1" applyFill="1" applyBorder="1" applyAlignment="1">
      <alignment horizontal="center" vertical="center"/>
    </xf>
    <xf numFmtId="3" fontId="5" fillId="2" borderId="33" xfId="0" applyNumberFormat="1" applyFont="1" applyFill="1" applyBorder="1" applyAlignment="1">
      <alignment horizontal="center" vertical="center"/>
    </xf>
    <xf numFmtId="3" fontId="5" fillId="2" borderId="34" xfId="0" applyNumberFormat="1" applyFont="1" applyFill="1" applyBorder="1" applyAlignment="1">
      <alignment horizontal="center" vertical="center"/>
    </xf>
    <xf numFmtId="0" fontId="10" fillId="0" borderId="18" xfId="0" applyNumberFormat="1" applyFont="1" applyBorder="1" applyAlignment="1">
      <alignment horizontal="center" vertical="center" wrapText="1"/>
    </xf>
    <xf numFmtId="0" fontId="10" fillId="0" borderId="19" xfId="0" applyNumberFormat="1" applyFont="1" applyBorder="1" applyAlignment="1">
      <alignment horizontal="center" vertical="center" wrapText="1"/>
    </xf>
    <xf numFmtId="0" fontId="10" fillId="0" borderId="15" xfId="0" applyNumberFormat="1" applyFont="1" applyBorder="1" applyAlignment="1">
      <alignment horizontal="center" vertical="center" wrapText="1"/>
    </xf>
    <xf numFmtId="3" fontId="0" fillId="0" borderId="25" xfId="0" applyNumberFormat="1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3" fontId="5" fillId="2" borderId="3" xfId="0" applyNumberFormat="1" applyFont="1" applyFill="1" applyBorder="1" applyAlignment="1">
      <alignment horizontal="center" vertical="center"/>
    </xf>
    <xf numFmtId="3" fontId="5" fillId="2" borderId="4" xfId="0" applyNumberFormat="1" applyFont="1" applyFill="1" applyBorder="1" applyAlignment="1">
      <alignment horizontal="center" vertical="center"/>
    </xf>
    <xf numFmtId="3" fontId="5" fillId="0" borderId="37" xfId="0" applyNumberFormat="1" applyFont="1" applyFill="1" applyBorder="1" applyAlignment="1">
      <alignment horizontal="center" vertical="center"/>
    </xf>
    <xf numFmtId="3" fontId="5" fillId="0" borderId="38" xfId="0" applyNumberFormat="1" applyFont="1" applyFill="1" applyBorder="1" applyAlignment="1">
      <alignment horizontal="center" vertical="center"/>
    </xf>
    <xf numFmtId="3" fontId="5" fillId="0" borderId="39" xfId="0" applyNumberFormat="1" applyFont="1" applyFill="1" applyBorder="1" applyAlignment="1">
      <alignment horizontal="center" vertical="center"/>
    </xf>
    <xf numFmtId="3" fontId="8" fillId="0" borderId="18" xfId="0" applyNumberFormat="1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3" fontId="5" fillId="4" borderId="40" xfId="0" applyNumberFormat="1" applyFont="1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3" fontId="5" fillId="4" borderId="24" xfId="0" applyNumberFormat="1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3" fontId="5" fillId="2" borderId="43" xfId="0" applyNumberFormat="1" applyFont="1" applyFill="1" applyBorder="1" applyAlignment="1">
      <alignment horizontal="center" vertical="center"/>
    </xf>
    <xf numFmtId="3" fontId="5" fillId="0" borderId="23" xfId="0" applyNumberFormat="1" applyFont="1" applyBorder="1" applyAlignment="1">
      <alignment horizontal="center" vertical="center" wrapText="1"/>
    </xf>
    <xf numFmtId="3" fontId="16" fillId="0" borderId="0" xfId="0" applyNumberFormat="1" applyFont="1" applyBorder="1" applyAlignment="1">
      <alignment horizontal="center" vertical="center" wrapText="1"/>
    </xf>
    <xf numFmtId="3" fontId="5" fillId="3" borderId="20" xfId="0" applyNumberFormat="1" applyFont="1" applyFill="1" applyBorder="1" applyAlignment="1">
      <alignment horizontal="left" vertical="center" wrapText="1"/>
    </xf>
    <xf numFmtId="0" fontId="16" fillId="3" borderId="44" xfId="0" applyFont="1" applyFill="1" applyBorder="1" applyAlignment="1">
      <alignment horizontal="left" vertical="center" wrapText="1"/>
    </xf>
    <xf numFmtId="3" fontId="5" fillId="2" borderId="40" xfId="0" applyNumberFormat="1" applyFont="1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3" fontId="5" fillId="0" borderId="18" xfId="0" applyNumberFormat="1" applyFont="1" applyFill="1" applyBorder="1" applyAlignment="1">
      <alignment horizontal="center" vertical="center"/>
    </xf>
    <xf numFmtId="3" fontId="0" fillId="0" borderId="45" xfId="0" applyNumberFormat="1" applyBorder="1" applyAlignment="1">
      <alignment horizontal="center" vertical="center"/>
    </xf>
    <xf numFmtId="3" fontId="5" fillId="3" borderId="44" xfId="0" applyNumberFormat="1" applyFont="1" applyFill="1" applyBorder="1" applyAlignment="1">
      <alignment horizontal="left" vertical="center" wrapText="1"/>
    </xf>
    <xf numFmtId="3" fontId="8" fillId="3" borderId="18" xfId="0" applyNumberFormat="1" applyFont="1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3" fontId="5" fillId="3" borderId="13" xfId="0" applyNumberFormat="1" applyFont="1" applyFill="1" applyBorder="1" applyAlignment="1">
      <alignment horizontal="left" vertical="center" wrapText="1"/>
    </xf>
    <xf numFmtId="3" fontId="5" fillId="3" borderId="21" xfId="0" applyNumberFormat="1" applyFont="1" applyFill="1" applyBorder="1" applyAlignment="1">
      <alignment horizontal="left" vertical="center" wrapText="1"/>
    </xf>
    <xf numFmtId="3" fontId="4" fillId="3" borderId="46" xfId="0" applyNumberFormat="1" applyFont="1" applyFill="1" applyBorder="1" applyAlignment="1">
      <alignment horizontal="left" vertical="center" wrapText="1"/>
    </xf>
    <xf numFmtId="3" fontId="4" fillId="3" borderId="17" xfId="0" applyNumberFormat="1" applyFont="1" applyFill="1" applyBorder="1" applyAlignment="1">
      <alignment horizontal="left" vertical="center" wrapText="1"/>
    </xf>
    <xf numFmtId="3" fontId="5" fillId="3" borderId="18" xfId="0" applyNumberFormat="1" applyFont="1" applyFill="1" applyBorder="1" applyAlignment="1">
      <alignment horizontal="left" vertical="center" wrapText="1"/>
    </xf>
    <xf numFmtId="0" fontId="0" fillId="3" borderId="45" xfId="0" applyFill="1" applyBorder="1" applyAlignment="1">
      <alignment horizontal="left" vertical="center" wrapText="1"/>
    </xf>
    <xf numFmtId="3" fontId="5" fillId="3" borderId="45" xfId="0" applyNumberFormat="1" applyFont="1" applyFill="1" applyBorder="1" applyAlignment="1">
      <alignment horizontal="left" vertical="center" wrapText="1"/>
    </xf>
    <xf numFmtId="3" fontId="2" fillId="4" borderId="20" xfId="0" applyNumberFormat="1" applyFont="1" applyFill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3" fontId="5" fillId="3" borderId="47" xfId="0" applyNumberFormat="1" applyFont="1" applyFill="1" applyBorder="1" applyAlignment="1">
      <alignment horizontal="left" vertical="center" wrapText="1"/>
    </xf>
    <xf numFmtId="0" fontId="0" fillId="3" borderId="48" xfId="0" applyFill="1" applyBorder="1" applyAlignment="1">
      <alignment horizontal="left" vertical="center" wrapText="1"/>
    </xf>
    <xf numFmtId="3" fontId="12" fillId="0" borderId="18" xfId="0" applyNumberFormat="1" applyFont="1" applyBorder="1" applyAlignment="1">
      <alignment horizontal="center" vertical="center" wrapText="1"/>
    </xf>
    <xf numFmtId="3" fontId="12" fillId="0" borderId="19" xfId="0" applyNumberFormat="1" applyFont="1" applyBorder="1" applyAlignment="1">
      <alignment horizontal="center" vertical="center" wrapText="1"/>
    </xf>
    <xf numFmtId="3" fontId="12" fillId="0" borderId="45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49" xfId="0" applyNumberFormat="1" applyFont="1" applyBorder="1" applyAlignment="1">
      <alignment horizontal="center" vertical="center" wrapText="1"/>
    </xf>
    <xf numFmtId="3" fontId="11" fillId="2" borderId="1" xfId="0" applyNumberFormat="1" applyFont="1" applyFill="1" applyBorder="1" applyAlignment="1">
      <alignment horizontal="center" vertical="center" textRotation="255" wrapText="1"/>
    </xf>
    <xf numFmtId="3" fontId="11" fillId="2" borderId="50" xfId="0" applyNumberFormat="1" applyFont="1" applyFill="1" applyBorder="1" applyAlignment="1">
      <alignment horizontal="center" vertical="center" textRotation="255" wrapText="1"/>
    </xf>
    <xf numFmtId="3" fontId="11" fillId="0" borderId="29" xfId="0" applyNumberFormat="1" applyFont="1" applyBorder="1" applyAlignment="1">
      <alignment horizontal="center" vertical="center" wrapText="1"/>
    </xf>
    <xf numFmtId="3" fontId="11" fillId="0" borderId="30" xfId="0" applyNumberFormat="1" applyFont="1" applyBorder="1" applyAlignment="1">
      <alignment horizontal="center" vertical="center" wrapText="1"/>
    </xf>
    <xf numFmtId="3" fontId="11" fillId="0" borderId="31" xfId="0" applyNumberFormat="1" applyFont="1" applyBorder="1" applyAlignment="1">
      <alignment horizontal="center" vertical="center" wrapText="1"/>
    </xf>
    <xf numFmtId="3" fontId="11" fillId="0" borderId="37" xfId="0" applyNumberFormat="1" applyFont="1" applyBorder="1" applyAlignment="1">
      <alignment horizontal="center" vertical="center" wrapText="1"/>
    </xf>
    <xf numFmtId="3" fontId="11" fillId="0" borderId="38" xfId="0" applyNumberFormat="1" applyFont="1" applyBorder="1" applyAlignment="1">
      <alignment horizontal="center" vertical="center" wrapText="1"/>
    </xf>
    <xf numFmtId="3" fontId="11" fillId="0" borderId="39" xfId="0" applyNumberFormat="1" applyFont="1" applyBorder="1" applyAlignment="1">
      <alignment horizontal="center" vertical="center" wrapText="1"/>
    </xf>
    <xf numFmtId="3" fontId="2" fillId="5" borderId="18" xfId="0" applyNumberFormat="1" applyFont="1" applyFill="1" applyBorder="1" applyAlignment="1">
      <alignment horizontal="center" vertical="center"/>
    </xf>
    <xf numFmtId="3" fontId="0" fillId="0" borderId="35" xfId="0" applyNumberFormat="1" applyBorder="1" applyAlignment="1">
      <alignment horizontal="left" vertical="center"/>
    </xf>
    <xf numFmtId="3" fontId="0" fillId="0" borderId="36" xfId="0" applyNumberFormat="1" applyBorder="1" applyAlignment="1">
      <alignment horizontal="left" vertical="center"/>
    </xf>
    <xf numFmtId="3" fontId="11" fillId="2" borderId="43" xfId="0" applyNumberFormat="1" applyFont="1" applyFill="1" applyBorder="1" applyAlignment="1">
      <alignment horizontal="center" vertical="center" textRotation="255" wrapText="1"/>
    </xf>
    <xf numFmtId="3" fontId="16" fillId="0" borderId="0" xfId="0" applyNumberFormat="1" applyFont="1" applyAlignment="1">
      <alignment horizontal="left" vertical="center" wrapText="1"/>
    </xf>
    <xf numFmtId="3" fontId="0" fillId="0" borderId="0" xfId="0" applyNumberFormat="1" applyAlignment="1">
      <alignment horizontal="left" vertical="center" wrapText="1"/>
    </xf>
    <xf numFmtId="3" fontId="5" fillId="0" borderId="18" xfId="0" applyNumberFormat="1" applyFont="1" applyFill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3" fontId="0" fillId="0" borderId="25" xfId="0" applyNumberForma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0" xfId="0" applyAlignment="1">
      <alignment vertical="center" wrapText="1"/>
    </xf>
    <xf numFmtId="3" fontId="5" fillId="0" borderId="18" xfId="0" applyNumberFormat="1" applyFont="1" applyBorder="1" applyAlignment="1">
      <alignment horizontal="center" vertical="center"/>
    </xf>
    <xf numFmtId="3" fontId="5" fillId="0" borderId="45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 wrapText="1"/>
    </xf>
    <xf numFmtId="3" fontId="11" fillId="0" borderId="18" xfId="0" applyNumberFormat="1" applyFont="1" applyBorder="1" applyAlignment="1">
      <alignment horizontal="center" vertical="center" wrapText="1"/>
    </xf>
    <xf numFmtId="3" fontId="11" fillId="0" borderId="45" xfId="0" applyNumberFormat="1" applyFont="1" applyBorder="1" applyAlignment="1">
      <alignment horizontal="center" vertical="center" wrapText="1"/>
    </xf>
    <xf numFmtId="3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3" fontId="5" fillId="0" borderId="37" xfId="0" applyNumberFormat="1" applyFont="1" applyBorder="1" applyAlignment="1">
      <alignment horizontal="center" vertical="center"/>
    </xf>
    <xf numFmtId="3" fontId="5" fillId="0" borderId="38" xfId="0" applyNumberFormat="1" applyFont="1" applyBorder="1" applyAlignment="1">
      <alignment horizontal="center" vertical="center"/>
    </xf>
    <xf numFmtId="3" fontId="5" fillId="0" borderId="39" xfId="0" applyNumberFormat="1" applyFont="1" applyBorder="1" applyAlignment="1">
      <alignment horizontal="center" vertical="center"/>
    </xf>
    <xf numFmtId="3" fontId="2" fillId="0" borderId="51" xfId="0" applyNumberFormat="1" applyFont="1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3" fontId="5" fillId="4" borderId="18" xfId="0" applyNumberFormat="1" applyFont="1" applyFill="1" applyBorder="1" applyAlignment="1">
      <alignment horizontal="center" vertical="center" wrapText="1"/>
    </xf>
    <xf numFmtId="3" fontId="5" fillId="0" borderId="18" xfId="0" applyNumberFormat="1" applyFont="1" applyBorder="1" applyAlignment="1">
      <alignment horizontal="center" vertical="center" wrapText="1"/>
    </xf>
    <xf numFmtId="3" fontId="5" fillId="0" borderId="19" xfId="0" applyNumberFormat="1" applyFont="1" applyBorder="1" applyAlignment="1">
      <alignment horizontal="center" vertical="center" wrapText="1"/>
    </xf>
    <xf numFmtId="0" fontId="0" fillId="0" borderId="45" xfId="0" applyBorder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3" fontId="24" fillId="3" borderId="47" xfId="0" applyNumberFormat="1" applyFont="1" applyFill="1" applyBorder="1" applyAlignment="1">
      <alignment horizontal="left" vertical="center" wrapText="1"/>
    </xf>
    <xf numFmtId="0" fontId="25" fillId="3" borderId="48" xfId="0" applyFont="1" applyFill="1" applyBorder="1" applyAlignment="1">
      <alignment horizontal="left" vertical="center" wrapText="1"/>
    </xf>
    <xf numFmtId="3" fontId="1" fillId="0" borderId="0" xfId="0" applyNumberFormat="1" applyFont="1" applyAlignment="1">
      <alignment horizontal="center" vertical="center"/>
    </xf>
    <xf numFmtId="3" fontId="5" fillId="0" borderId="29" xfId="0" applyNumberFormat="1" applyFont="1" applyBorder="1" applyAlignment="1">
      <alignment horizontal="center" vertical="center"/>
    </xf>
    <xf numFmtId="3" fontId="5" fillId="0" borderId="30" xfId="0" applyNumberFormat="1" applyFont="1" applyBorder="1" applyAlignment="1">
      <alignment horizontal="center" vertical="center"/>
    </xf>
    <xf numFmtId="3" fontId="5" fillId="0" borderId="31" xfId="0" applyNumberFormat="1" applyFont="1" applyBorder="1" applyAlignment="1">
      <alignment horizontal="center" vertical="center"/>
    </xf>
    <xf numFmtId="3" fontId="5" fillId="0" borderId="45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11" fillId="0" borderId="18" xfId="0" applyNumberFormat="1" applyFont="1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 textRotation="90" wrapText="1"/>
    </xf>
    <xf numFmtId="0" fontId="0" fillId="0" borderId="15" xfId="0" applyBorder="1" applyAlignment="1">
      <alignment horizontal="center" vertical="center" textRotation="90" wrapText="1"/>
    </xf>
    <xf numFmtId="0" fontId="10" fillId="0" borderId="23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3" fontId="5" fillId="0" borderId="54" xfId="0" applyNumberFormat="1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3" fontId="4" fillId="3" borderId="55" xfId="0" applyNumberFormat="1" applyFont="1" applyFill="1" applyBorder="1" applyAlignment="1">
      <alignment horizontal="left" vertical="center" wrapText="1"/>
    </xf>
    <xf numFmtId="0" fontId="0" fillId="3" borderId="17" xfId="0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3" fontId="26" fillId="4" borderId="20" xfId="0" applyNumberFormat="1" applyFont="1" applyFill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27" fillId="0" borderId="42" xfId="0" applyFont="1" applyBorder="1" applyAlignment="1">
      <alignment horizontal="center" vertical="center"/>
    </xf>
    <xf numFmtId="3" fontId="26" fillId="4" borderId="13" xfId="0" applyNumberFormat="1" applyFont="1" applyFill="1" applyBorder="1" applyAlignment="1">
      <alignment horizontal="left" vertical="center" wrapText="1"/>
    </xf>
    <xf numFmtId="0" fontId="27" fillId="0" borderId="14" xfId="0" applyFont="1" applyBorder="1" applyAlignment="1">
      <alignment vertical="center" wrapText="1"/>
    </xf>
    <xf numFmtId="0" fontId="27" fillId="0" borderId="49" xfId="0" applyFont="1" applyBorder="1" applyAlignment="1">
      <alignment vertical="center" wrapText="1"/>
    </xf>
    <xf numFmtId="3" fontId="2" fillId="5" borderId="23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3" fontId="21" fillId="5" borderId="17" xfId="0" applyNumberFormat="1" applyFont="1" applyFill="1" applyBorder="1" applyAlignment="1">
      <alignment horizontal="center" vertical="center"/>
    </xf>
    <xf numFmtId="0" fontId="22" fillId="5" borderId="8" xfId="0" applyFont="1" applyFill="1" applyBorder="1" applyAlignment="1">
      <alignment vertical="center"/>
    </xf>
    <xf numFmtId="0" fontId="22" fillId="5" borderId="42" xfId="0" applyFont="1" applyFill="1" applyBorder="1" applyAlignment="1">
      <alignment vertical="center"/>
    </xf>
    <xf numFmtId="3" fontId="17" fillId="0" borderId="0" xfId="0" applyNumberFormat="1" applyFont="1" applyAlignment="1">
      <alignment horizontal="left"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60"/>
  <sheetViews>
    <sheetView tabSelected="1" view="pageBreakPreview" zoomScaleSheetLayoutView="100" workbookViewId="0" topLeftCell="F1">
      <selection activeCell="S2" sqref="S2"/>
    </sheetView>
  </sheetViews>
  <sheetFormatPr defaultColWidth="9.140625" defaultRowHeight="12.75"/>
  <cols>
    <col min="1" max="1" width="3.421875" style="2" customWidth="1"/>
    <col min="2" max="2" width="32.00390625" style="23" customWidth="1"/>
    <col min="3" max="3" width="5.7109375" style="26" customWidth="1"/>
    <col min="4" max="4" width="9.57421875" style="38" customWidth="1"/>
    <col min="5" max="5" width="12.8515625" style="2" customWidth="1"/>
    <col min="6" max="6" width="10.28125" style="2" customWidth="1"/>
    <col min="7" max="8" width="10.8515625" style="2" customWidth="1"/>
    <col min="9" max="9" width="9.7109375" style="2" customWidth="1"/>
    <col min="10" max="10" width="10.7109375" style="2" customWidth="1"/>
    <col min="11" max="11" width="11.00390625" style="2" customWidth="1"/>
    <col min="12" max="12" width="10.140625" style="2" customWidth="1"/>
    <col min="13" max="13" width="10.57421875" style="2" customWidth="1"/>
    <col min="14" max="17" width="10.28125" style="2" customWidth="1"/>
    <col min="18" max="18" width="9.28125" style="2" customWidth="1"/>
    <col min="19" max="19" width="10.57421875" style="2" customWidth="1"/>
    <col min="20" max="20" width="10.421875" style="2" customWidth="1"/>
    <col min="21" max="21" width="10.28125" style="2" customWidth="1"/>
    <col min="22" max="22" width="0.13671875" style="2" customWidth="1"/>
    <col min="23" max="23" width="9.140625" style="2" hidden="1" customWidth="1"/>
    <col min="24" max="16384" width="9.140625" style="2" customWidth="1"/>
  </cols>
  <sheetData>
    <row r="1" spans="4:21" ht="12.75" customHeight="1">
      <c r="D1" s="34"/>
      <c r="S1" s="76" t="s">
        <v>38</v>
      </c>
      <c r="U1" s="23"/>
    </row>
    <row r="2" spans="4:21" ht="11.25" customHeight="1">
      <c r="D2" s="34"/>
      <c r="S2" s="23" t="s">
        <v>118</v>
      </c>
      <c r="U2" s="23"/>
    </row>
    <row r="3" spans="1:21" ht="13.5" customHeight="1">
      <c r="A3" s="1"/>
      <c r="B3" s="24"/>
      <c r="C3" s="27"/>
      <c r="D3" s="35"/>
      <c r="E3" s="1"/>
      <c r="F3" s="200"/>
      <c r="G3" s="200"/>
      <c r="H3" s="200"/>
      <c r="I3" s="200"/>
      <c r="J3" s="200"/>
      <c r="K3" s="200"/>
      <c r="L3" s="201"/>
      <c r="M3" s="201"/>
      <c r="N3" s="201"/>
      <c r="O3" s="201"/>
      <c r="P3" s="1"/>
      <c r="Q3" s="1"/>
      <c r="R3" s="1"/>
      <c r="S3" s="197" t="s">
        <v>15</v>
      </c>
      <c r="T3" s="197"/>
      <c r="U3" s="197"/>
    </row>
    <row r="4" spans="1:21" ht="12.75" customHeight="1">
      <c r="A4" s="1"/>
      <c r="B4" s="24"/>
      <c r="C4" s="27"/>
      <c r="D4" s="35"/>
      <c r="E4" s="1"/>
      <c r="F4" s="1"/>
      <c r="J4" s="1"/>
      <c r="K4" s="1"/>
      <c r="L4" s="1"/>
      <c r="M4" s="1"/>
      <c r="N4" s="1"/>
      <c r="O4" s="1"/>
      <c r="P4" s="1"/>
      <c r="Q4" s="1"/>
      <c r="R4" s="1"/>
      <c r="S4" s="186" t="s">
        <v>119</v>
      </c>
      <c r="T4" s="196"/>
      <c r="U4" s="196"/>
    </row>
    <row r="5" spans="1:21" ht="21.75" customHeight="1">
      <c r="A5" s="215" t="s">
        <v>48</v>
      </c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215"/>
      <c r="U5" s="215"/>
    </row>
    <row r="6" spans="2:21" ht="18">
      <c r="B6" s="29"/>
      <c r="C6" s="30"/>
      <c r="D6" s="36"/>
      <c r="E6" s="31"/>
      <c r="F6" s="215" t="s">
        <v>12</v>
      </c>
      <c r="G6" s="215"/>
      <c r="H6" s="215"/>
      <c r="I6" s="234"/>
      <c r="J6" s="234"/>
      <c r="K6" s="234"/>
      <c r="L6" s="234"/>
      <c r="M6" s="234"/>
      <c r="N6" s="234"/>
      <c r="O6" s="234"/>
      <c r="P6" s="31"/>
      <c r="Q6" s="31"/>
      <c r="R6" s="31"/>
      <c r="S6" s="31"/>
      <c r="T6" s="235"/>
      <c r="U6" s="234"/>
    </row>
    <row r="7" spans="1:21" ht="9" customHeight="1" thickBot="1">
      <c r="A7" s="32"/>
      <c r="B7" s="25"/>
      <c r="C7" s="28"/>
      <c r="D7" s="37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32"/>
      <c r="U7" s="12"/>
    </row>
    <row r="8" spans="1:23" s="14" customFormat="1" ht="24.75" customHeight="1" thickBot="1">
      <c r="A8" s="3"/>
      <c r="B8" s="205" t="s">
        <v>23</v>
      </c>
      <c r="C8" s="224" t="s">
        <v>31</v>
      </c>
      <c r="D8" s="227" t="s">
        <v>30</v>
      </c>
      <c r="E8" s="167" t="s">
        <v>42</v>
      </c>
      <c r="F8" s="170">
        <v>2007</v>
      </c>
      <c r="G8" s="171"/>
      <c r="H8" s="172"/>
      <c r="I8" s="170">
        <v>2008</v>
      </c>
      <c r="J8" s="171"/>
      <c r="K8" s="172"/>
      <c r="L8" s="170">
        <v>2009</v>
      </c>
      <c r="M8" s="171"/>
      <c r="N8" s="172"/>
      <c r="O8" s="170">
        <v>2010</v>
      </c>
      <c r="P8" s="171"/>
      <c r="Q8" s="172"/>
      <c r="R8" s="170">
        <v>2011</v>
      </c>
      <c r="S8" s="171"/>
      <c r="T8" s="171"/>
      <c r="U8" s="4" t="s">
        <v>39</v>
      </c>
      <c r="V8" s="13"/>
      <c r="W8" s="13"/>
    </row>
    <row r="9" spans="1:23" s="16" customFormat="1" ht="22.5" customHeight="1">
      <c r="A9" s="5" t="s">
        <v>0</v>
      </c>
      <c r="B9" s="206"/>
      <c r="C9" s="225"/>
      <c r="D9" s="228"/>
      <c r="E9" s="168"/>
      <c r="F9" s="173" t="s">
        <v>1</v>
      </c>
      <c r="G9" s="175" t="s">
        <v>16</v>
      </c>
      <c r="H9" s="178" t="s">
        <v>99</v>
      </c>
      <c r="I9" s="173" t="s">
        <v>2</v>
      </c>
      <c r="J9" s="175" t="s">
        <v>16</v>
      </c>
      <c r="K9" s="178" t="s">
        <v>99</v>
      </c>
      <c r="L9" s="173" t="s">
        <v>3</v>
      </c>
      <c r="M9" s="175" t="s">
        <v>16</v>
      </c>
      <c r="N9" s="178" t="s">
        <v>99</v>
      </c>
      <c r="O9" s="173" t="s">
        <v>40</v>
      </c>
      <c r="P9" s="175" t="s">
        <v>16</v>
      </c>
      <c r="Q9" s="178" t="s">
        <v>99</v>
      </c>
      <c r="R9" s="174" t="s">
        <v>41</v>
      </c>
      <c r="S9" s="175" t="s">
        <v>16</v>
      </c>
      <c r="T9" s="178" t="s">
        <v>99</v>
      </c>
      <c r="U9" s="198" t="s">
        <v>13</v>
      </c>
      <c r="V9" s="15"/>
      <c r="W9" s="15"/>
    </row>
    <row r="10" spans="1:23" s="16" customFormat="1" ht="43.5" customHeight="1">
      <c r="A10" s="5" t="s">
        <v>4</v>
      </c>
      <c r="B10" s="207"/>
      <c r="C10" s="225"/>
      <c r="D10" s="228"/>
      <c r="E10" s="169"/>
      <c r="F10" s="174"/>
      <c r="G10" s="176"/>
      <c r="H10" s="179"/>
      <c r="I10" s="174"/>
      <c r="J10" s="176"/>
      <c r="K10" s="179"/>
      <c r="L10" s="174"/>
      <c r="M10" s="176"/>
      <c r="N10" s="179"/>
      <c r="O10" s="174"/>
      <c r="P10" s="176"/>
      <c r="Q10" s="179"/>
      <c r="R10" s="184"/>
      <c r="S10" s="176"/>
      <c r="T10" s="179"/>
      <c r="U10" s="199"/>
      <c r="V10" s="15"/>
      <c r="W10" s="15"/>
    </row>
    <row r="11" spans="1:23" s="16" customFormat="1" ht="34.5" customHeight="1" thickBot="1">
      <c r="A11" s="6"/>
      <c r="B11" s="51" t="s">
        <v>24</v>
      </c>
      <c r="C11" s="226"/>
      <c r="D11" s="229"/>
      <c r="E11" s="49" t="s">
        <v>10</v>
      </c>
      <c r="F11" s="7" t="s">
        <v>25</v>
      </c>
      <c r="G11" s="177"/>
      <c r="H11" s="180"/>
      <c r="I11" s="7" t="s">
        <v>26</v>
      </c>
      <c r="J11" s="177"/>
      <c r="K11" s="180"/>
      <c r="L11" s="7" t="s">
        <v>27</v>
      </c>
      <c r="M11" s="177"/>
      <c r="N11" s="180"/>
      <c r="O11" s="7" t="s">
        <v>28</v>
      </c>
      <c r="P11" s="177"/>
      <c r="Q11" s="180"/>
      <c r="R11" s="7" t="s">
        <v>29</v>
      </c>
      <c r="S11" s="177"/>
      <c r="T11" s="180"/>
      <c r="U11" s="8" t="s">
        <v>9</v>
      </c>
      <c r="V11" s="15"/>
      <c r="W11" s="15"/>
    </row>
    <row r="12" spans="1:23" ht="10.5" customHeight="1" thickBot="1">
      <c r="A12" s="9">
        <v>1</v>
      </c>
      <c r="B12" s="43">
        <v>2</v>
      </c>
      <c r="C12" s="39">
        <v>3</v>
      </c>
      <c r="D12" s="48">
        <v>4</v>
      </c>
      <c r="E12" s="46">
        <v>5</v>
      </c>
      <c r="F12" s="42">
        <v>6</v>
      </c>
      <c r="G12" s="41">
        <v>7</v>
      </c>
      <c r="H12" s="33">
        <v>8</v>
      </c>
      <c r="I12" s="9">
        <v>9</v>
      </c>
      <c r="J12" s="43">
        <v>10</v>
      </c>
      <c r="K12" s="44">
        <v>11</v>
      </c>
      <c r="L12" s="42">
        <v>12</v>
      </c>
      <c r="M12" s="47">
        <v>13</v>
      </c>
      <c r="N12" s="40">
        <v>14</v>
      </c>
      <c r="O12" s="9">
        <v>15</v>
      </c>
      <c r="P12" s="33">
        <v>16</v>
      </c>
      <c r="Q12" s="9">
        <v>17</v>
      </c>
      <c r="R12" s="9">
        <v>18</v>
      </c>
      <c r="S12" s="33">
        <v>19</v>
      </c>
      <c r="T12" s="45">
        <v>20</v>
      </c>
      <c r="U12" s="46">
        <v>21</v>
      </c>
      <c r="V12" s="10"/>
      <c r="W12" s="10"/>
    </row>
    <row r="13" spans="1:23" ht="15" customHeight="1">
      <c r="A13" s="236" t="s">
        <v>87</v>
      </c>
      <c r="B13" s="237"/>
      <c r="C13" s="238"/>
      <c r="D13" s="208">
        <f>SUM(D15:D74)</f>
        <v>11821</v>
      </c>
      <c r="E13" s="94">
        <f>SUM(E15+E18+E21+E24+E27+E30+E33+E36+E39+E42+E45+E48+E51+E54+E57+E60+E63+E66+E69+E72)</f>
        <v>350641</v>
      </c>
      <c r="F13" s="112">
        <f aca="true" t="shared" si="0" ref="F13:T13">SUM(F15:F74)</f>
        <v>14256</v>
      </c>
      <c r="G13" s="135">
        <f t="shared" si="0"/>
        <v>13087</v>
      </c>
      <c r="H13" s="135">
        <f t="shared" si="0"/>
        <v>1169</v>
      </c>
      <c r="I13" s="112">
        <f t="shared" si="0"/>
        <v>74388</v>
      </c>
      <c r="J13" s="135">
        <f t="shared" si="0"/>
        <v>35590</v>
      </c>
      <c r="K13" s="135">
        <f t="shared" si="0"/>
        <v>38798</v>
      </c>
      <c r="L13" s="112">
        <f t="shared" si="0"/>
        <v>82875</v>
      </c>
      <c r="M13" s="135">
        <f t="shared" si="0"/>
        <v>35643</v>
      </c>
      <c r="N13" s="135">
        <f t="shared" si="0"/>
        <v>47232</v>
      </c>
      <c r="O13" s="112">
        <f t="shared" si="0"/>
        <v>83911</v>
      </c>
      <c r="P13" s="135">
        <f t="shared" si="0"/>
        <v>33082</v>
      </c>
      <c r="Q13" s="135">
        <f t="shared" si="0"/>
        <v>50829</v>
      </c>
      <c r="R13" s="112">
        <f t="shared" si="0"/>
        <v>79616</v>
      </c>
      <c r="S13" s="135">
        <f t="shared" si="0"/>
        <v>31668</v>
      </c>
      <c r="T13" s="135">
        <f t="shared" si="0"/>
        <v>47948</v>
      </c>
      <c r="U13" s="96">
        <f>SUM(U15+U18+U21+U24+U27+U30+U149+U33+U36+U39+U42+U45+U48+U51+U54+U57+U60+U63+U66+U69+U72)</f>
        <v>2342</v>
      </c>
      <c r="V13" s="10"/>
      <c r="W13" s="10"/>
    </row>
    <row r="14" spans="1:23" s="87" customFormat="1" ht="18.75" customHeight="1" thickBot="1">
      <c r="A14" s="239"/>
      <c r="B14" s="240"/>
      <c r="C14" s="241"/>
      <c r="D14" s="111"/>
      <c r="E14" s="95">
        <f>SUM(E17+E20+E23+E26+E29+E32+E35+E38+E41+E44+E47+E50+E53+E56+E59+E62+E65+E68+E71+E74)</f>
        <v>199229</v>
      </c>
      <c r="F14" s="113"/>
      <c r="G14" s="136"/>
      <c r="H14" s="136"/>
      <c r="I14" s="113"/>
      <c r="J14" s="136"/>
      <c r="K14" s="136"/>
      <c r="L14" s="113"/>
      <c r="M14" s="136"/>
      <c r="N14" s="136"/>
      <c r="O14" s="113"/>
      <c r="P14" s="136"/>
      <c r="Q14" s="136"/>
      <c r="R14" s="113"/>
      <c r="S14" s="136"/>
      <c r="T14" s="136"/>
      <c r="U14" s="97">
        <f>SUM(U17+U20+U23+U26+U29+U32+U151+U35+U38+U41+U44+U47+U50+U53+U56+U59+U62+U65+U68+U71+U74)</f>
        <v>13253</v>
      </c>
      <c r="V14" s="86"/>
      <c r="W14" s="86"/>
    </row>
    <row r="15" spans="1:23" ht="30" customHeight="1">
      <c r="A15" s="132">
        <v>1</v>
      </c>
      <c r="B15" s="62" t="s">
        <v>17</v>
      </c>
      <c r="C15" s="55">
        <v>2003</v>
      </c>
      <c r="D15" s="140">
        <v>707</v>
      </c>
      <c r="E15" s="146">
        <f>SUM(F15+I15+L15+O15+R15+U15+U17)</f>
        <v>221754</v>
      </c>
      <c r="F15" s="112">
        <f>SUM(G15+G17)</f>
        <v>1250</v>
      </c>
      <c r="G15" s="230">
        <v>920</v>
      </c>
      <c r="H15" s="202">
        <v>0</v>
      </c>
      <c r="I15" s="112">
        <f>J15+K15+K17</f>
        <v>39069</v>
      </c>
      <c r="J15" s="216">
        <v>18074</v>
      </c>
      <c r="K15" s="202">
        <v>20995</v>
      </c>
      <c r="L15" s="112">
        <f>M15+N15+N17</f>
        <v>60478</v>
      </c>
      <c r="M15" s="216">
        <v>27977</v>
      </c>
      <c r="N15" s="202">
        <v>32501</v>
      </c>
      <c r="O15" s="112">
        <f>P15+Q15+Q17</f>
        <v>60478</v>
      </c>
      <c r="P15" s="216">
        <v>27977</v>
      </c>
      <c r="Q15" s="202">
        <v>32501</v>
      </c>
      <c r="R15" s="112">
        <f>S15+T15+T17</f>
        <v>60479</v>
      </c>
      <c r="S15" s="216">
        <v>27977</v>
      </c>
      <c r="T15" s="202">
        <v>32502</v>
      </c>
      <c r="U15" s="194">
        <v>0</v>
      </c>
      <c r="V15" s="10"/>
      <c r="W15" s="10"/>
    </row>
    <row r="16" spans="1:23" ht="10.5" customHeight="1">
      <c r="A16" s="133"/>
      <c r="B16" s="232" t="s">
        <v>18</v>
      </c>
      <c r="C16" s="56">
        <v>2011</v>
      </c>
      <c r="D16" s="141"/>
      <c r="E16" s="147"/>
      <c r="F16" s="127"/>
      <c r="G16" s="231"/>
      <c r="H16" s="203"/>
      <c r="I16" s="127"/>
      <c r="J16" s="217"/>
      <c r="K16" s="203"/>
      <c r="L16" s="127"/>
      <c r="M16" s="217"/>
      <c r="N16" s="203"/>
      <c r="O16" s="127"/>
      <c r="P16" s="217"/>
      <c r="Q16" s="203"/>
      <c r="R16" s="127"/>
      <c r="S16" s="217"/>
      <c r="T16" s="203"/>
      <c r="U16" s="195"/>
      <c r="V16" s="10"/>
      <c r="W16" s="10"/>
    </row>
    <row r="17" spans="1:23" ht="21" customHeight="1" thickBot="1">
      <c r="A17" s="134"/>
      <c r="B17" s="233"/>
      <c r="C17" s="57"/>
      <c r="D17" s="54"/>
      <c r="E17" s="50">
        <f>SUM(H15+K15+N15+Q15+T15+U17)</f>
        <v>118499</v>
      </c>
      <c r="F17" s="128"/>
      <c r="G17" s="108">
        <v>330</v>
      </c>
      <c r="H17" s="204"/>
      <c r="I17" s="128"/>
      <c r="J17" s="218"/>
      <c r="K17" s="204"/>
      <c r="L17" s="128"/>
      <c r="M17" s="218"/>
      <c r="N17" s="204"/>
      <c r="O17" s="128"/>
      <c r="P17" s="218"/>
      <c r="Q17" s="204"/>
      <c r="R17" s="128"/>
      <c r="S17" s="218"/>
      <c r="T17" s="204"/>
      <c r="U17" s="18">
        <v>0</v>
      </c>
      <c r="V17" s="10"/>
      <c r="W17" s="10"/>
    </row>
    <row r="18" spans="1:23" ht="32.25" customHeight="1">
      <c r="A18" s="132">
        <v>2</v>
      </c>
      <c r="B18" s="142" t="s">
        <v>84</v>
      </c>
      <c r="C18" s="55">
        <v>2004</v>
      </c>
      <c r="D18" s="140">
        <v>673</v>
      </c>
      <c r="E18" s="146">
        <f>SUM(F18+I18+L18+O18+R18+U18+U20)</f>
        <v>21825</v>
      </c>
      <c r="F18" s="112">
        <f>SUM(G18:H20)</f>
        <v>250</v>
      </c>
      <c r="G18" s="115">
        <v>250</v>
      </c>
      <c r="H18" s="129">
        <v>0</v>
      </c>
      <c r="I18" s="112">
        <f>SUM(J18:K20)</f>
        <v>4365</v>
      </c>
      <c r="J18" s="114">
        <v>1091</v>
      </c>
      <c r="K18" s="129">
        <v>3274</v>
      </c>
      <c r="L18" s="112">
        <f>SUM(M18:N20)</f>
        <v>4365</v>
      </c>
      <c r="M18" s="114">
        <v>1091</v>
      </c>
      <c r="N18" s="129">
        <v>3274</v>
      </c>
      <c r="O18" s="118">
        <f>SUM(P18:Q20)</f>
        <v>4365</v>
      </c>
      <c r="P18" s="114">
        <v>1091</v>
      </c>
      <c r="Q18" s="129">
        <v>3274</v>
      </c>
      <c r="R18" s="118">
        <f>SUM(S18:T20)</f>
        <v>4365</v>
      </c>
      <c r="S18" s="114">
        <v>1091</v>
      </c>
      <c r="T18" s="129">
        <v>3274</v>
      </c>
      <c r="U18" s="194">
        <v>842</v>
      </c>
      <c r="V18" s="22"/>
      <c r="W18" s="22"/>
    </row>
    <row r="19" spans="1:23" ht="36" customHeight="1">
      <c r="A19" s="133"/>
      <c r="B19" s="143"/>
      <c r="C19" s="56">
        <v>2012</v>
      </c>
      <c r="D19" s="141"/>
      <c r="E19" s="147"/>
      <c r="F19" s="127"/>
      <c r="G19" s="115"/>
      <c r="H19" s="130"/>
      <c r="I19" s="127"/>
      <c r="J19" s="115"/>
      <c r="K19" s="130"/>
      <c r="L19" s="127"/>
      <c r="M19" s="115"/>
      <c r="N19" s="130"/>
      <c r="O19" s="119"/>
      <c r="P19" s="115"/>
      <c r="Q19" s="130"/>
      <c r="R19" s="119"/>
      <c r="S19" s="115"/>
      <c r="T19" s="130"/>
      <c r="U19" s="195"/>
      <c r="V19" s="22"/>
      <c r="W19" s="22"/>
    </row>
    <row r="20" spans="1:23" ht="36" customHeight="1" thickBot="1">
      <c r="A20" s="134"/>
      <c r="B20" s="53" t="s">
        <v>64</v>
      </c>
      <c r="C20" s="57"/>
      <c r="D20" s="54"/>
      <c r="E20" s="50">
        <f>SUM(H18+K18+N18+Q18+T18+U20)</f>
        <v>16369</v>
      </c>
      <c r="F20" s="128"/>
      <c r="G20" s="116"/>
      <c r="H20" s="131"/>
      <c r="I20" s="128"/>
      <c r="J20" s="116"/>
      <c r="K20" s="131"/>
      <c r="L20" s="128"/>
      <c r="M20" s="116"/>
      <c r="N20" s="131"/>
      <c r="O20" s="120"/>
      <c r="P20" s="116"/>
      <c r="Q20" s="131"/>
      <c r="R20" s="120"/>
      <c r="S20" s="116"/>
      <c r="T20" s="131"/>
      <c r="U20" s="18">
        <v>3273</v>
      </c>
      <c r="V20" s="22"/>
      <c r="W20" s="22"/>
    </row>
    <row r="21" spans="1:23" ht="16.5" customHeight="1" thickBot="1">
      <c r="A21" s="132">
        <v>3</v>
      </c>
      <c r="B21" s="152" t="s">
        <v>37</v>
      </c>
      <c r="C21" s="58" t="s">
        <v>5</v>
      </c>
      <c r="D21" s="140">
        <v>7234</v>
      </c>
      <c r="E21" s="146">
        <f>SUM(F21+I21+L21+O21+R21+U21+U23)</f>
        <v>7966</v>
      </c>
      <c r="F21" s="112">
        <f>SUM(G21:H23)</f>
        <v>4670</v>
      </c>
      <c r="G21" s="114">
        <v>4670</v>
      </c>
      <c r="H21" s="129">
        <v>0</v>
      </c>
      <c r="I21" s="112">
        <f>SUM(J21:K23)</f>
        <v>1440</v>
      </c>
      <c r="J21" s="114">
        <v>1440</v>
      </c>
      <c r="K21" s="129">
        <v>0</v>
      </c>
      <c r="L21" s="112">
        <f>SUM(M21:N23)</f>
        <v>960</v>
      </c>
      <c r="M21" s="114">
        <v>60</v>
      </c>
      <c r="N21" s="129">
        <v>900</v>
      </c>
      <c r="O21" s="118">
        <f>SUM(P21:Q23)</f>
        <v>896</v>
      </c>
      <c r="P21" s="114">
        <v>59</v>
      </c>
      <c r="Q21" s="129">
        <v>837</v>
      </c>
      <c r="R21" s="118">
        <f>SUM(S21:T23)</f>
        <v>0</v>
      </c>
      <c r="S21" s="114">
        <v>0</v>
      </c>
      <c r="T21" s="129">
        <v>0</v>
      </c>
      <c r="U21" s="146">
        <v>0</v>
      </c>
      <c r="V21" s="17"/>
      <c r="W21" s="17"/>
    </row>
    <row r="22" spans="1:23" ht="21.75" customHeight="1">
      <c r="A22" s="133"/>
      <c r="B22" s="153"/>
      <c r="C22" s="59">
        <v>2010</v>
      </c>
      <c r="D22" s="141"/>
      <c r="E22" s="147"/>
      <c r="F22" s="127"/>
      <c r="G22" s="115"/>
      <c r="H22" s="130"/>
      <c r="I22" s="127"/>
      <c r="J22" s="115"/>
      <c r="K22" s="130"/>
      <c r="L22" s="127"/>
      <c r="M22" s="115"/>
      <c r="N22" s="130"/>
      <c r="O22" s="119"/>
      <c r="P22" s="115"/>
      <c r="Q22" s="130"/>
      <c r="R22" s="119"/>
      <c r="S22" s="115"/>
      <c r="T22" s="130"/>
      <c r="U22" s="219"/>
      <c r="V22" s="17"/>
      <c r="W22" s="17"/>
    </row>
    <row r="23" spans="1:23" ht="30" customHeight="1" thickBot="1">
      <c r="A23" s="134"/>
      <c r="B23" s="52" t="s">
        <v>65</v>
      </c>
      <c r="C23" s="59"/>
      <c r="D23" s="54"/>
      <c r="E23" s="50">
        <f>SUM(H21+K21+N21+Q21+T21+U23)</f>
        <v>1737</v>
      </c>
      <c r="F23" s="128"/>
      <c r="G23" s="116"/>
      <c r="H23" s="131"/>
      <c r="I23" s="128"/>
      <c r="J23" s="116"/>
      <c r="K23" s="131"/>
      <c r="L23" s="128"/>
      <c r="M23" s="116"/>
      <c r="N23" s="131"/>
      <c r="O23" s="139"/>
      <c r="P23" s="116"/>
      <c r="Q23" s="131"/>
      <c r="R23" s="139"/>
      <c r="S23" s="116"/>
      <c r="T23" s="131"/>
      <c r="U23" s="19">
        <v>0</v>
      </c>
      <c r="V23" s="17"/>
      <c r="W23" s="17"/>
    </row>
    <row r="24" spans="1:23" ht="25.5" customHeight="1">
      <c r="A24" s="132">
        <v>4</v>
      </c>
      <c r="B24" s="142" t="s">
        <v>82</v>
      </c>
      <c r="C24" s="58">
        <v>2004</v>
      </c>
      <c r="D24" s="140">
        <v>1762</v>
      </c>
      <c r="E24" s="146">
        <f>SUM(F24+I24+L24+O24+R24+U24+U26)</f>
        <v>2600</v>
      </c>
      <c r="F24" s="112">
        <f>SUM(G24:H26)</f>
        <v>1600</v>
      </c>
      <c r="G24" s="114">
        <v>1600</v>
      </c>
      <c r="H24" s="129">
        <v>0</v>
      </c>
      <c r="I24" s="112">
        <f>SUM(J24:K26)</f>
        <v>1000</v>
      </c>
      <c r="J24" s="114">
        <v>1000</v>
      </c>
      <c r="K24" s="129">
        <v>0</v>
      </c>
      <c r="L24" s="112">
        <f>SUM(M24:N26)</f>
        <v>0</v>
      </c>
      <c r="M24" s="114">
        <v>0</v>
      </c>
      <c r="N24" s="129">
        <v>0</v>
      </c>
      <c r="O24" s="118">
        <f>SUM(P24:Q26)</f>
        <v>0</v>
      </c>
      <c r="P24" s="114">
        <v>0</v>
      </c>
      <c r="Q24" s="129">
        <v>0</v>
      </c>
      <c r="R24" s="118">
        <f>SUM(S24:T26)</f>
        <v>0</v>
      </c>
      <c r="S24" s="114">
        <v>0</v>
      </c>
      <c r="T24" s="129">
        <v>0</v>
      </c>
      <c r="U24" s="146">
        <v>0</v>
      </c>
      <c r="V24" s="21"/>
      <c r="W24" s="21"/>
    </row>
    <row r="25" spans="1:23" ht="32.25" customHeight="1">
      <c r="A25" s="133"/>
      <c r="B25" s="148"/>
      <c r="C25" s="59">
        <v>2008</v>
      </c>
      <c r="D25" s="141"/>
      <c r="E25" s="147"/>
      <c r="F25" s="127"/>
      <c r="G25" s="115"/>
      <c r="H25" s="130"/>
      <c r="I25" s="127"/>
      <c r="J25" s="115"/>
      <c r="K25" s="130"/>
      <c r="L25" s="127"/>
      <c r="M25" s="115"/>
      <c r="N25" s="130"/>
      <c r="O25" s="119"/>
      <c r="P25" s="115"/>
      <c r="Q25" s="130"/>
      <c r="R25" s="119"/>
      <c r="S25" s="115"/>
      <c r="T25" s="130"/>
      <c r="U25" s="219"/>
      <c r="V25" s="21"/>
      <c r="W25" s="21"/>
    </row>
    <row r="26" spans="1:23" ht="36.75" customHeight="1" thickBot="1">
      <c r="A26" s="134"/>
      <c r="B26" s="52" t="s">
        <v>20</v>
      </c>
      <c r="C26" s="60"/>
      <c r="D26" s="54"/>
      <c r="E26" s="50">
        <f>SUM(H24+K24+N24+Q24+T24+U26)</f>
        <v>0</v>
      </c>
      <c r="F26" s="128"/>
      <c r="G26" s="116"/>
      <c r="H26" s="131"/>
      <c r="I26" s="128"/>
      <c r="J26" s="116"/>
      <c r="K26" s="131"/>
      <c r="L26" s="128"/>
      <c r="M26" s="116"/>
      <c r="N26" s="131"/>
      <c r="O26" s="139"/>
      <c r="P26" s="116"/>
      <c r="Q26" s="131"/>
      <c r="R26" s="139"/>
      <c r="S26" s="116"/>
      <c r="T26" s="131"/>
      <c r="U26" s="19">
        <v>0</v>
      </c>
      <c r="V26" s="21"/>
      <c r="W26" s="21"/>
    </row>
    <row r="27" spans="1:23" ht="16.5" customHeight="1">
      <c r="A27" s="132">
        <v>5</v>
      </c>
      <c r="B27" s="142" t="s">
        <v>43</v>
      </c>
      <c r="C27" s="58">
        <v>2007</v>
      </c>
      <c r="D27" s="140">
        <v>0</v>
      </c>
      <c r="E27" s="146">
        <f>SUM(F27+I27+L27+O27+R27+U27+U29)</f>
        <v>2640</v>
      </c>
      <c r="F27" s="112">
        <f>SUM(G27:H29)</f>
        <v>600</v>
      </c>
      <c r="G27" s="114">
        <v>600</v>
      </c>
      <c r="H27" s="129">
        <v>0</v>
      </c>
      <c r="I27" s="112">
        <f>SUM(J27:K29)</f>
        <v>540</v>
      </c>
      <c r="J27" s="114">
        <v>540</v>
      </c>
      <c r="K27" s="129">
        <v>0</v>
      </c>
      <c r="L27" s="112">
        <f>SUM(M27:N29)</f>
        <v>500</v>
      </c>
      <c r="M27" s="114">
        <v>500</v>
      </c>
      <c r="N27" s="129">
        <v>0</v>
      </c>
      <c r="O27" s="118">
        <f>SUM(P27:Q29)</f>
        <v>500</v>
      </c>
      <c r="P27" s="114">
        <v>500</v>
      </c>
      <c r="Q27" s="129">
        <v>0</v>
      </c>
      <c r="R27" s="118">
        <f>SUM(S27:T29)</f>
        <v>500</v>
      </c>
      <c r="S27" s="114">
        <v>500</v>
      </c>
      <c r="T27" s="129">
        <v>0</v>
      </c>
      <c r="U27" s="146">
        <v>0</v>
      </c>
      <c r="V27" s="21"/>
      <c r="W27" s="21"/>
    </row>
    <row r="28" spans="1:23" ht="26.25" customHeight="1">
      <c r="A28" s="133"/>
      <c r="B28" s="148"/>
      <c r="C28" s="59">
        <v>2011</v>
      </c>
      <c r="D28" s="141"/>
      <c r="E28" s="147"/>
      <c r="F28" s="127"/>
      <c r="G28" s="115"/>
      <c r="H28" s="130"/>
      <c r="I28" s="127"/>
      <c r="J28" s="115"/>
      <c r="K28" s="130"/>
      <c r="L28" s="127"/>
      <c r="M28" s="115"/>
      <c r="N28" s="130"/>
      <c r="O28" s="119"/>
      <c r="P28" s="115"/>
      <c r="Q28" s="130"/>
      <c r="R28" s="119"/>
      <c r="S28" s="115"/>
      <c r="T28" s="130"/>
      <c r="U28" s="219"/>
      <c r="V28" s="21"/>
      <c r="W28" s="21"/>
    </row>
    <row r="29" spans="1:23" ht="24" customHeight="1" thickBot="1">
      <c r="A29" s="134"/>
      <c r="B29" s="52" t="s">
        <v>65</v>
      </c>
      <c r="C29" s="60"/>
      <c r="D29" s="54"/>
      <c r="E29" s="50">
        <f>SUM(H27+K27+N27+Q27+T27+U29)</f>
        <v>0</v>
      </c>
      <c r="F29" s="128"/>
      <c r="G29" s="116"/>
      <c r="H29" s="131"/>
      <c r="I29" s="128"/>
      <c r="J29" s="116"/>
      <c r="K29" s="131"/>
      <c r="L29" s="128"/>
      <c r="M29" s="116"/>
      <c r="N29" s="131"/>
      <c r="O29" s="139"/>
      <c r="P29" s="116"/>
      <c r="Q29" s="131"/>
      <c r="R29" s="139"/>
      <c r="S29" s="116"/>
      <c r="T29" s="131"/>
      <c r="U29" s="19">
        <v>0</v>
      </c>
      <c r="V29" s="21"/>
      <c r="W29" s="21"/>
    </row>
    <row r="30" spans="1:23" ht="16.5" customHeight="1" thickBot="1">
      <c r="A30" s="132">
        <v>6</v>
      </c>
      <c r="B30" s="152" t="s">
        <v>11</v>
      </c>
      <c r="C30" s="58">
        <v>2005</v>
      </c>
      <c r="D30" s="140">
        <v>66</v>
      </c>
      <c r="E30" s="146">
        <f>SUM(F30+I30+L30+O30+R30+U30+U32)</f>
        <v>6108</v>
      </c>
      <c r="F30" s="112">
        <f>SUM(G30:H32)</f>
        <v>1791</v>
      </c>
      <c r="G30" s="114">
        <v>622</v>
      </c>
      <c r="H30" s="129">
        <v>1169</v>
      </c>
      <c r="I30" s="112">
        <f>SUM(J30:K32)</f>
        <v>4317</v>
      </c>
      <c r="J30" s="114">
        <v>3644</v>
      </c>
      <c r="K30" s="129">
        <v>673</v>
      </c>
      <c r="L30" s="112">
        <f>SUM(M30:N32)</f>
        <v>0</v>
      </c>
      <c r="M30" s="114">
        <v>0</v>
      </c>
      <c r="N30" s="129">
        <v>0</v>
      </c>
      <c r="O30" s="118">
        <f>SUM(P30:Q32)</f>
        <v>0</v>
      </c>
      <c r="P30" s="114">
        <v>0</v>
      </c>
      <c r="Q30" s="129">
        <v>0</v>
      </c>
      <c r="R30" s="118">
        <f>SUM(S30:T32)</f>
        <v>0</v>
      </c>
      <c r="S30" s="114">
        <v>0</v>
      </c>
      <c r="T30" s="129">
        <v>0</v>
      </c>
      <c r="U30" s="194">
        <v>0</v>
      </c>
      <c r="V30" s="22"/>
      <c r="W30" s="22"/>
    </row>
    <row r="31" spans="1:23" ht="28.5" customHeight="1">
      <c r="A31" s="133"/>
      <c r="B31" s="153"/>
      <c r="C31" s="59">
        <v>2008</v>
      </c>
      <c r="D31" s="141"/>
      <c r="E31" s="147"/>
      <c r="F31" s="127"/>
      <c r="G31" s="115"/>
      <c r="H31" s="130"/>
      <c r="I31" s="127"/>
      <c r="J31" s="115"/>
      <c r="K31" s="130"/>
      <c r="L31" s="127"/>
      <c r="M31" s="115"/>
      <c r="N31" s="130"/>
      <c r="O31" s="119"/>
      <c r="P31" s="115"/>
      <c r="Q31" s="130"/>
      <c r="R31" s="119"/>
      <c r="S31" s="115"/>
      <c r="T31" s="130"/>
      <c r="U31" s="195"/>
      <c r="V31" s="22"/>
      <c r="W31" s="22"/>
    </row>
    <row r="32" spans="1:23" ht="30" customHeight="1" thickBot="1">
      <c r="A32" s="134"/>
      <c r="B32" s="52" t="s">
        <v>106</v>
      </c>
      <c r="C32" s="60"/>
      <c r="D32" s="54"/>
      <c r="E32" s="50">
        <f>SUM(H30+K30+N30+Q30+T30+U32)</f>
        <v>1842</v>
      </c>
      <c r="F32" s="128"/>
      <c r="G32" s="116"/>
      <c r="H32" s="131"/>
      <c r="I32" s="128"/>
      <c r="J32" s="116"/>
      <c r="K32" s="131"/>
      <c r="L32" s="128"/>
      <c r="M32" s="116"/>
      <c r="N32" s="131"/>
      <c r="O32" s="120"/>
      <c r="P32" s="116"/>
      <c r="Q32" s="131"/>
      <c r="R32" s="120"/>
      <c r="S32" s="116"/>
      <c r="T32" s="131"/>
      <c r="U32" s="18">
        <v>0</v>
      </c>
      <c r="V32" s="22"/>
      <c r="W32" s="22"/>
    </row>
    <row r="33" spans="1:23" ht="25.5" customHeight="1">
      <c r="A33" s="132">
        <v>7</v>
      </c>
      <c r="B33" s="66" t="s">
        <v>7</v>
      </c>
      <c r="C33" s="58">
        <v>2007</v>
      </c>
      <c r="D33" s="140">
        <v>0</v>
      </c>
      <c r="E33" s="146">
        <f>SUM(F33+I33+L33+O33+R33+U33+U35)</f>
        <v>3926</v>
      </c>
      <c r="F33" s="112">
        <f>SUM(G33:H35)</f>
        <v>50</v>
      </c>
      <c r="G33" s="114">
        <v>50</v>
      </c>
      <c r="H33" s="129">
        <v>0</v>
      </c>
      <c r="I33" s="112">
        <f>SUM(J33:K35)</f>
        <v>1876</v>
      </c>
      <c r="J33" s="114">
        <v>376</v>
      </c>
      <c r="K33" s="129">
        <v>1500</v>
      </c>
      <c r="L33" s="112">
        <f>SUM(M33:N35)</f>
        <v>2000</v>
      </c>
      <c r="M33" s="114">
        <v>1000</v>
      </c>
      <c r="N33" s="129">
        <v>1000</v>
      </c>
      <c r="O33" s="118">
        <f>SUM(P33:Q35)</f>
        <v>0</v>
      </c>
      <c r="P33" s="114">
        <v>0</v>
      </c>
      <c r="Q33" s="129">
        <v>0</v>
      </c>
      <c r="R33" s="118">
        <f>SUM(S33:T35)</f>
        <v>0</v>
      </c>
      <c r="S33" s="114">
        <v>0</v>
      </c>
      <c r="T33" s="129">
        <v>0</v>
      </c>
      <c r="U33" s="194">
        <v>0</v>
      </c>
      <c r="V33" s="22"/>
      <c r="W33" s="22"/>
    </row>
    <row r="34" spans="1:23" ht="11.25" customHeight="1">
      <c r="A34" s="133"/>
      <c r="B34" s="154" t="s">
        <v>65</v>
      </c>
      <c r="C34" s="61">
        <v>2009</v>
      </c>
      <c r="D34" s="141"/>
      <c r="E34" s="147"/>
      <c r="F34" s="127"/>
      <c r="G34" s="115"/>
      <c r="H34" s="130"/>
      <c r="I34" s="127"/>
      <c r="J34" s="115"/>
      <c r="K34" s="130"/>
      <c r="L34" s="127"/>
      <c r="M34" s="115"/>
      <c r="N34" s="130"/>
      <c r="O34" s="119"/>
      <c r="P34" s="115"/>
      <c r="Q34" s="130"/>
      <c r="R34" s="119"/>
      <c r="S34" s="115"/>
      <c r="T34" s="130"/>
      <c r="U34" s="195"/>
      <c r="V34" s="22"/>
      <c r="W34" s="22"/>
    </row>
    <row r="35" spans="1:23" ht="16.5" customHeight="1" thickBot="1">
      <c r="A35" s="134"/>
      <c r="B35" s="155"/>
      <c r="C35" s="60"/>
      <c r="D35" s="54"/>
      <c r="E35" s="50">
        <f>SUM(H33+K33+N33+Q33+T33+U35)</f>
        <v>2500</v>
      </c>
      <c r="F35" s="128"/>
      <c r="G35" s="116"/>
      <c r="H35" s="131"/>
      <c r="I35" s="128"/>
      <c r="J35" s="116"/>
      <c r="K35" s="131"/>
      <c r="L35" s="128"/>
      <c r="M35" s="116"/>
      <c r="N35" s="131"/>
      <c r="O35" s="120"/>
      <c r="P35" s="116"/>
      <c r="Q35" s="131"/>
      <c r="R35" s="120"/>
      <c r="S35" s="116"/>
      <c r="T35" s="131"/>
      <c r="U35" s="18">
        <v>0</v>
      </c>
      <c r="V35" s="22"/>
      <c r="W35" s="22"/>
    </row>
    <row r="36" spans="1:23" ht="16.5" customHeight="1">
      <c r="A36" s="132">
        <v>8</v>
      </c>
      <c r="B36" s="156" t="s">
        <v>35</v>
      </c>
      <c r="C36" s="58">
        <v>2006</v>
      </c>
      <c r="D36" s="140">
        <v>10</v>
      </c>
      <c r="E36" s="146">
        <f>SUM(F36+I36+L36+O36+R36+U36+U38)</f>
        <v>1910</v>
      </c>
      <c r="F36" s="112">
        <f>SUM(G36:H38)</f>
        <v>945</v>
      </c>
      <c r="G36" s="114">
        <v>945</v>
      </c>
      <c r="H36" s="129">
        <v>0</v>
      </c>
      <c r="I36" s="112">
        <f>SUM(J36:K38)</f>
        <v>965</v>
      </c>
      <c r="J36" s="114">
        <v>965</v>
      </c>
      <c r="K36" s="129">
        <v>0</v>
      </c>
      <c r="L36" s="112">
        <f>SUM(M36:N38)</f>
        <v>0</v>
      </c>
      <c r="M36" s="114">
        <v>0</v>
      </c>
      <c r="N36" s="129">
        <v>0</v>
      </c>
      <c r="O36" s="118">
        <f>SUM(P36:Q38)</f>
        <v>0</v>
      </c>
      <c r="P36" s="114">
        <v>0</v>
      </c>
      <c r="Q36" s="129">
        <v>0</v>
      </c>
      <c r="R36" s="118">
        <f>SUM(S36:T38)</f>
        <v>0</v>
      </c>
      <c r="S36" s="114">
        <v>0</v>
      </c>
      <c r="T36" s="129">
        <v>0</v>
      </c>
      <c r="U36" s="194">
        <v>0</v>
      </c>
      <c r="V36" s="17"/>
      <c r="W36" s="17"/>
    </row>
    <row r="37" spans="1:23" ht="37.5" customHeight="1">
      <c r="A37" s="133"/>
      <c r="B37" s="157"/>
      <c r="C37" s="59">
        <v>2008</v>
      </c>
      <c r="D37" s="141"/>
      <c r="E37" s="147"/>
      <c r="F37" s="127"/>
      <c r="G37" s="115"/>
      <c r="H37" s="130"/>
      <c r="I37" s="127"/>
      <c r="J37" s="115"/>
      <c r="K37" s="130"/>
      <c r="L37" s="127"/>
      <c r="M37" s="115"/>
      <c r="N37" s="130"/>
      <c r="O37" s="119"/>
      <c r="P37" s="115"/>
      <c r="Q37" s="130"/>
      <c r="R37" s="119"/>
      <c r="S37" s="115"/>
      <c r="T37" s="130"/>
      <c r="U37" s="195"/>
      <c r="V37" s="17"/>
      <c r="W37" s="17"/>
    </row>
    <row r="38" spans="1:23" ht="33.75" customHeight="1" thickBot="1">
      <c r="A38" s="134"/>
      <c r="B38" s="67" t="s">
        <v>93</v>
      </c>
      <c r="C38" s="60"/>
      <c r="D38" s="54"/>
      <c r="E38" s="50">
        <f>SUM(H36+K36+N36+Q36+T36+U38)</f>
        <v>0</v>
      </c>
      <c r="F38" s="128"/>
      <c r="G38" s="116"/>
      <c r="H38" s="131"/>
      <c r="I38" s="128"/>
      <c r="J38" s="116"/>
      <c r="K38" s="131"/>
      <c r="L38" s="128"/>
      <c r="M38" s="116"/>
      <c r="N38" s="131"/>
      <c r="O38" s="120"/>
      <c r="P38" s="116"/>
      <c r="Q38" s="131"/>
      <c r="R38" s="120"/>
      <c r="S38" s="116"/>
      <c r="T38" s="131"/>
      <c r="U38" s="18">
        <v>0</v>
      </c>
      <c r="V38" s="17"/>
      <c r="W38" s="17"/>
    </row>
    <row r="39" spans="1:23" ht="16.5" customHeight="1">
      <c r="A39" s="132">
        <v>9</v>
      </c>
      <c r="B39" s="156" t="s">
        <v>36</v>
      </c>
      <c r="C39" s="58">
        <v>2006</v>
      </c>
      <c r="D39" s="140">
        <v>356</v>
      </c>
      <c r="E39" s="146">
        <f>SUM(F39+I39+L39+O39+R39+U39+U41)</f>
        <v>1200</v>
      </c>
      <c r="F39" s="112">
        <f>SUM(G39:H41)</f>
        <v>100</v>
      </c>
      <c r="G39" s="114">
        <v>100</v>
      </c>
      <c r="H39" s="129">
        <v>0</v>
      </c>
      <c r="I39" s="112">
        <f>SUM(J39:K41)</f>
        <v>600</v>
      </c>
      <c r="J39" s="114">
        <v>30</v>
      </c>
      <c r="K39" s="129">
        <v>570</v>
      </c>
      <c r="L39" s="112">
        <f>SUM(M39:N41)</f>
        <v>300</v>
      </c>
      <c r="M39" s="114">
        <v>25</v>
      </c>
      <c r="N39" s="129">
        <v>275</v>
      </c>
      <c r="O39" s="118">
        <f>SUM(P39:Q41)</f>
        <v>200</v>
      </c>
      <c r="P39" s="114">
        <v>25</v>
      </c>
      <c r="Q39" s="129">
        <v>175</v>
      </c>
      <c r="R39" s="118">
        <f>SUM(S39:T41)</f>
        <v>0</v>
      </c>
      <c r="S39" s="114">
        <v>0</v>
      </c>
      <c r="T39" s="129">
        <v>0</v>
      </c>
      <c r="U39" s="194">
        <v>0</v>
      </c>
      <c r="V39" s="17"/>
      <c r="W39" s="17"/>
    </row>
    <row r="40" spans="1:23" ht="3.75" customHeight="1">
      <c r="A40" s="133"/>
      <c r="B40" s="157"/>
      <c r="C40" s="65"/>
      <c r="D40" s="141"/>
      <c r="E40" s="147"/>
      <c r="F40" s="127"/>
      <c r="G40" s="115"/>
      <c r="H40" s="130"/>
      <c r="I40" s="127"/>
      <c r="J40" s="115"/>
      <c r="K40" s="130"/>
      <c r="L40" s="127"/>
      <c r="M40" s="115"/>
      <c r="N40" s="130"/>
      <c r="O40" s="119"/>
      <c r="P40" s="115"/>
      <c r="Q40" s="130"/>
      <c r="R40" s="119"/>
      <c r="S40" s="115"/>
      <c r="T40" s="130"/>
      <c r="U40" s="195"/>
      <c r="V40" s="17"/>
      <c r="W40" s="17"/>
    </row>
    <row r="41" spans="1:23" ht="27" customHeight="1" thickBot="1">
      <c r="A41" s="134"/>
      <c r="B41" s="52" t="s">
        <v>107</v>
      </c>
      <c r="C41" s="59">
        <v>2010</v>
      </c>
      <c r="D41" s="54"/>
      <c r="E41" s="50">
        <f>SUM(H39+K39+N39+Q39+T39+U41)</f>
        <v>1020</v>
      </c>
      <c r="F41" s="128"/>
      <c r="G41" s="116"/>
      <c r="H41" s="131"/>
      <c r="I41" s="128"/>
      <c r="J41" s="116"/>
      <c r="K41" s="131"/>
      <c r="L41" s="128"/>
      <c r="M41" s="116"/>
      <c r="N41" s="131"/>
      <c r="O41" s="120"/>
      <c r="P41" s="116"/>
      <c r="Q41" s="131"/>
      <c r="R41" s="120"/>
      <c r="S41" s="116"/>
      <c r="T41" s="131"/>
      <c r="U41" s="18">
        <v>0</v>
      </c>
      <c r="V41" s="17"/>
      <c r="W41" s="17"/>
    </row>
    <row r="42" spans="1:23" ht="24.75" customHeight="1">
      <c r="A42" s="132">
        <v>10</v>
      </c>
      <c r="B42" s="156" t="s">
        <v>90</v>
      </c>
      <c r="C42" s="58">
        <v>2007</v>
      </c>
      <c r="D42" s="209">
        <v>0</v>
      </c>
      <c r="E42" s="146">
        <f>SUM(F42+I42+L42+O42+R42+U42+U44)</f>
        <v>1600</v>
      </c>
      <c r="F42" s="112">
        <f>SUM(G42:H44)</f>
        <v>300</v>
      </c>
      <c r="G42" s="114">
        <v>300</v>
      </c>
      <c r="H42" s="129">
        <v>0</v>
      </c>
      <c r="I42" s="112">
        <f>SUM(J42:K44)</f>
        <v>1300</v>
      </c>
      <c r="J42" s="114">
        <v>1300</v>
      </c>
      <c r="K42" s="129">
        <v>0</v>
      </c>
      <c r="L42" s="112">
        <f>SUM(M42:N44)</f>
        <v>0</v>
      </c>
      <c r="M42" s="114">
        <v>0</v>
      </c>
      <c r="N42" s="129">
        <v>0</v>
      </c>
      <c r="O42" s="112">
        <f>SUM(P42:Q44)</f>
        <v>0</v>
      </c>
      <c r="P42" s="114">
        <v>0</v>
      </c>
      <c r="Q42" s="129">
        <v>0</v>
      </c>
      <c r="R42" s="112">
        <f>SUM(S42:T44)</f>
        <v>0</v>
      </c>
      <c r="S42" s="114">
        <v>0</v>
      </c>
      <c r="T42" s="129">
        <v>0</v>
      </c>
      <c r="U42" s="194">
        <v>0</v>
      </c>
      <c r="V42" s="17"/>
      <c r="W42" s="17"/>
    </row>
    <row r="43" spans="1:23" ht="12" customHeight="1">
      <c r="A43" s="133"/>
      <c r="B43" s="158"/>
      <c r="C43" s="59">
        <v>2008</v>
      </c>
      <c r="D43" s="210"/>
      <c r="E43" s="147"/>
      <c r="F43" s="127"/>
      <c r="G43" s="115"/>
      <c r="H43" s="130"/>
      <c r="I43" s="127"/>
      <c r="J43" s="115"/>
      <c r="K43" s="130"/>
      <c r="L43" s="127"/>
      <c r="M43" s="115"/>
      <c r="N43" s="130"/>
      <c r="O43" s="127"/>
      <c r="P43" s="115"/>
      <c r="Q43" s="130"/>
      <c r="R43" s="127"/>
      <c r="S43" s="115"/>
      <c r="T43" s="130"/>
      <c r="U43" s="195"/>
      <c r="V43" s="17"/>
      <c r="W43" s="17"/>
    </row>
    <row r="44" spans="1:23" ht="29.25" customHeight="1" thickBot="1">
      <c r="A44" s="134"/>
      <c r="B44" s="64" t="s">
        <v>20</v>
      </c>
      <c r="C44" s="60"/>
      <c r="D44" s="54"/>
      <c r="E44" s="50">
        <f>SUM(H42+K42+N42+Q42+T42+U44)</f>
        <v>0</v>
      </c>
      <c r="F44" s="128"/>
      <c r="G44" s="116"/>
      <c r="H44" s="131"/>
      <c r="I44" s="128"/>
      <c r="J44" s="116"/>
      <c r="K44" s="131"/>
      <c r="L44" s="128"/>
      <c r="M44" s="116"/>
      <c r="N44" s="131"/>
      <c r="O44" s="128"/>
      <c r="P44" s="116"/>
      <c r="Q44" s="131"/>
      <c r="R44" s="128"/>
      <c r="S44" s="116"/>
      <c r="T44" s="131"/>
      <c r="U44" s="18">
        <v>0</v>
      </c>
      <c r="V44" s="17"/>
      <c r="W44" s="17"/>
    </row>
    <row r="45" spans="1:23" ht="16.5" customHeight="1">
      <c r="A45" s="132">
        <v>11</v>
      </c>
      <c r="B45" s="156" t="s">
        <v>85</v>
      </c>
      <c r="C45" s="58" t="s">
        <v>5</v>
      </c>
      <c r="D45" s="140">
        <v>933</v>
      </c>
      <c r="E45" s="146">
        <f>SUM(F45+I45+L45+O45+R45+U45+U47)</f>
        <v>4000</v>
      </c>
      <c r="F45" s="112">
        <f>SUM(G45:H47)</f>
        <v>1000</v>
      </c>
      <c r="G45" s="114">
        <v>1000</v>
      </c>
      <c r="H45" s="129">
        <v>0</v>
      </c>
      <c r="I45" s="112">
        <f>SUM(J45:K47)</f>
        <v>1000</v>
      </c>
      <c r="J45" s="114">
        <v>1000</v>
      </c>
      <c r="K45" s="129">
        <v>0</v>
      </c>
      <c r="L45" s="112">
        <f>SUM(M45:N47)</f>
        <v>1000</v>
      </c>
      <c r="M45" s="114">
        <v>1000</v>
      </c>
      <c r="N45" s="129">
        <v>0</v>
      </c>
      <c r="O45" s="118">
        <f>SUM(P45:Q47)</f>
        <v>1000</v>
      </c>
      <c r="P45" s="114">
        <v>1000</v>
      </c>
      <c r="Q45" s="129">
        <v>0</v>
      </c>
      <c r="R45" s="118">
        <f>SUM(S45:T47)</f>
        <v>0</v>
      </c>
      <c r="S45" s="114">
        <v>0</v>
      </c>
      <c r="T45" s="129">
        <v>0</v>
      </c>
      <c r="U45" s="146">
        <v>0</v>
      </c>
      <c r="V45" s="20"/>
      <c r="W45" s="20"/>
    </row>
    <row r="46" spans="1:23" ht="18.75" customHeight="1">
      <c r="A46" s="133"/>
      <c r="B46" s="157"/>
      <c r="C46" s="59">
        <v>2010</v>
      </c>
      <c r="D46" s="141"/>
      <c r="E46" s="147"/>
      <c r="F46" s="127"/>
      <c r="G46" s="115"/>
      <c r="H46" s="130"/>
      <c r="I46" s="127"/>
      <c r="J46" s="115"/>
      <c r="K46" s="130"/>
      <c r="L46" s="127"/>
      <c r="M46" s="115"/>
      <c r="N46" s="130"/>
      <c r="O46" s="119"/>
      <c r="P46" s="115"/>
      <c r="Q46" s="130"/>
      <c r="R46" s="119"/>
      <c r="S46" s="115"/>
      <c r="T46" s="130"/>
      <c r="U46" s="219"/>
      <c r="V46" s="20"/>
      <c r="W46" s="20"/>
    </row>
    <row r="47" spans="1:23" ht="33.75" customHeight="1" thickBot="1">
      <c r="A47" s="134"/>
      <c r="B47" s="67" t="s">
        <v>93</v>
      </c>
      <c r="C47" s="60"/>
      <c r="D47" s="54"/>
      <c r="E47" s="50">
        <f>SUM(H45+K45+N45+Q45+T45+U47)</f>
        <v>0</v>
      </c>
      <c r="F47" s="128"/>
      <c r="G47" s="116"/>
      <c r="H47" s="131"/>
      <c r="I47" s="128"/>
      <c r="J47" s="116"/>
      <c r="K47" s="131"/>
      <c r="L47" s="128"/>
      <c r="M47" s="116"/>
      <c r="N47" s="131"/>
      <c r="O47" s="139"/>
      <c r="P47" s="116"/>
      <c r="Q47" s="131"/>
      <c r="R47" s="139"/>
      <c r="S47" s="116"/>
      <c r="T47" s="131"/>
      <c r="U47" s="19">
        <v>0</v>
      </c>
      <c r="V47" s="20"/>
      <c r="W47" s="20"/>
    </row>
    <row r="48" spans="1:23" ht="12.75" customHeight="1">
      <c r="A48" s="132">
        <v>12</v>
      </c>
      <c r="B48" s="142" t="s">
        <v>44</v>
      </c>
      <c r="C48" s="58" t="s">
        <v>8</v>
      </c>
      <c r="D48" s="140">
        <v>0</v>
      </c>
      <c r="E48" s="146">
        <f>SUM(F48+I48+L48+O48+R48+U48+U50)</f>
        <v>11000</v>
      </c>
      <c r="F48" s="112">
        <f>SUM(G48:H50)</f>
        <v>100</v>
      </c>
      <c r="G48" s="114">
        <v>100</v>
      </c>
      <c r="H48" s="129">
        <v>0</v>
      </c>
      <c r="I48" s="112">
        <f>SUM(J48:K50)</f>
        <v>4400</v>
      </c>
      <c r="J48" s="114">
        <v>660</v>
      </c>
      <c r="K48" s="129">
        <v>3740</v>
      </c>
      <c r="L48" s="112">
        <f>SUM(M48:N50)</f>
        <v>6500</v>
      </c>
      <c r="M48" s="114">
        <v>890</v>
      </c>
      <c r="N48" s="129">
        <v>5610</v>
      </c>
      <c r="O48" s="118">
        <f>SUM(P48:Q50)</f>
        <v>0</v>
      </c>
      <c r="P48" s="114">
        <v>0</v>
      </c>
      <c r="Q48" s="129">
        <v>0</v>
      </c>
      <c r="R48" s="118">
        <f>SUM(S48:T50)</f>
        <v>0</v>
      </c>
      <c r="S48" s="114">
        <v>0</v>
      </c>
      <c r="T48" s="129">
        <v>0</v>
      </c>
      <c r="U48" s="146">
        <v>0</v>
      </c>
      <c r="V48" s="17"/>
      <c r="W48" s="17"/>
    </row>
    <row r="49" spans="1:23" ht="11.25" customHeight="1">
      <c r="A49" s="133"/>
      <c r="B49" s="143"/>
      <c r="C49" s="59">
        <v>2009</v>
      </c>
      <c r="D49" s="141"/>
      <c r="E49" s="147"/>
      <c r="F49" s="127"/>
      <c r="G49" s="115"/>
      <c r="H49" s="130"/>
      <c r="I49" s="127"/>
      <c r="J49" s="115"/>
      <c r="K49" s="130"/>
      <c r="L49" s="127"/>
      <c r="M49" s="115"/>
      <c r="N49" s="130"/>
      <c r="O49" s="119"/>
      <c r="P49" s="115"/>
      <c r="Q49" s="130"/>
      <c r="R49" s="119"/>
      <c r="S49" s="115"/>
      <c r="T49" s="130"/>
      <c r="U49" s="219"/>
      <c r="V49" s="17"/>
      <c r="W49" s="17"/>
    </row>
    <row r="50" spans="1:23" ht="27" customHeight="1" thickBot="1">
      <c r="A50" s="134"/>
      <c r="B50" s="52" t="s">
        <v>66</v>
      </c>
      <c r="C50" s="60"/>
      <c r="D50" s="54"/>
      <c r="E50" s="50">
        <f>SUM(H48+K48+N48+Q48+T48+U50)</f>
        <v>9350</v>
      </c>
      <c r="F50" s="128"/>
      <c r="G50" s="116"/>
      <c r="H50" s="131"/>
      <c r="I50" s="128"/>
      <c r="J50" s="116"/>
      <c r="K50" s="131"/>
      <c r="L50" s="128"/>
      <c r="M50" s="116"/>
      <c r="N50" s="131"/>
      <c r="O50" s="139"/>
      <c r="P50" s="116"/>
      <c r="Q50" s="131"/>
      <c r="R50" s="139"/>
      <c r="S50" s="116"/>
      <c r="T50" s="131"/>
      <c r="U50" s="19">
        <v>0</v>
      </c>
      <c r="V50" s="17"/>
      <c r="W50" s="17"/>
    </row>
    <row r="51" spans="1:23" ht="16.5" customHeight="1">
      <c r="A51" s="132">
        <v>13</v>
      </c>
      <c r="B51" s="156" t="s">
        <v>46</v>
      </c>
      <c r="C51" s="58">
        <v>2007</v>
      </c>
      <c r="D51" s="140">
        <v>0</v>
      </c>
      <c r="E51" s="146">
        <f>SUM(F51+I51+L51+O51+R51+U51+U53)</f>
        <v>2000</v>
      </c>
      <c r="F51" s="112">
        <f>SUM(G51:H53)</f>
        <v>300</v>
      </c>
      <c r="G51" s="114">
        <v>300</v>
      </c>
      <c r="H51" s="129">
        <v>0</v>
      </c>
      <c r="I51" s="112">
        <f>SUM(J51:K53)</f>
        <v>1700</v>
      </c>
      <c r="J51" s="114">
        <v>500</v>
      </c>
      <c r="K51" s="129">
        <v>1200</v>
      </c>
      <c r="L51" s="112">
        <f>SUM(M51:N53)</f>
        <v>0</v>
      </c>
      <c r="M51" s="114">
        <v>0</v>
      </c>
      <c r="N51" s="129">
        <v>0</v>
      </c>
      <c r="O51" s="118">
        <f>SUM(P51:Q53)</f>
        <v>0</v>
      </c>
      <c r="P51" s="114">
        <v>0</v>
      </c>
      <c r="Q51" s="129">
        <v>0</v>
      </c>
      <c r="R51" s="118">
        <f>SUM(S51:T53)</f>
        <v>0</v>
      </c>
      <c r="S51" s="114">
        <v>0</v>
      </c>
      <c r="T51" s="129">
        <v>0</v>
      </c>
      <c r="U51" s="194">
        <v>0</v>
      </c>
      <c r="V51" s="17"/>
      <c r="W51" s="17"/>
    </row>
    <row r="52" spans="1:23" ht="25.5" customHeight="1">
      <c r="A52" s="133"/>
      <c r="B52" s="158"/>
      <c r="C52" s="59">
        <v>2008</v>
      </c>
      <c r="D52" s="141"/>
      <c r="E52" s="147"/>
      <c r="F52" s="127"/>
      <c r="G52" s="115"/>
      <c r="H52" s="130"/>
      <c r="I52" s="127"/>
      <c r="J52" s="115"/>
      <c r="K52" s="130"/>
      <c r="L52" s="127"/>
      <c r="M52" s="115"/>
      <c r="N52" s="130"/>
      <c r="O52" s="119"/>
      <c r="P52" s="115"/>
      <c r="Q52" s="130"/>
      <c r="R52" s="119"/>
      <c r="S52" s="115"/>
      <c r="T52" s="130"/>
      <c r="U52" s="195"/>
      <c r="V52" s="17"/>
      <c r="W52" s="17"/>
    </row>
    <row r="53" spans="1:23" ht="27" customHeight="1" thickBot="1">
      <c r="A53" s="134"/>
      <c r="B53" s="64" t="s">
        <v>20</v>
      </c>
      <c r="C53" s="60"/>
      <c r="D53" s="54"/>
      <c r="E53" s="50">
        <f>SUM(H51+K51+N51+Q51+T51+U53)</f>
        <v>1200</v>
      </c>
      <c r="F53" s="128"/>
      <c r="G53" s="116"/>
      <c r="H53" s="131"/>
      <c r="I53" s="128"/>
      <c r="J53" s="116"/>
      <c r="K53" s="131"/>
      <c r="L53" s="128"/>
      <c r="M53" s="116"/>
      <c r="N53" s="131"/>
      <c r="O53" s="139"/>
      <c r="P53" s="116"/>
      <c r="Q53" s="131"/>
      <c r="R53" s="139"/>
      <c r="S53" s="116"/>
      <c r="T53" s="131"/>
      <c r="U53" s="18">
        <v>0</v>
      </c>
      <c r="V53" s="17"/>
      <c r="W53" s="17"/>
    </row>
    <row r="54" spans="1:23" ht="16.5" customHeight="1">
      <c r="A54" s="132">
        <v>14</v>
      </c>
      <c r="B54" s="156" t="s">
        <v>62</v>
      </c>
      <c r="C54" s="58">
        <v>2007</v>
      </c>
      <c r="D54" s="140">
        <v>0</v>
      </c>
      <c r="E54" s="146">
        <f>SUM(F54+I54+L54+O54+R54+U54+U56)</f>
        <v>6000</v>
      </c>
      <c r="F54" s="112">
        <f>SUM(G54:H56)</f>
        <v>200</v>
      </c>
      <c r="G54" s="114">
        <v>200</v>
      </c>
      <c r="H54" s="129">
        <v>0</v>
      </c>
      <c r="I54" s="112">
        <f>SUM(J54:K56)</f>
        <v>5800</v>
      </c>
      <c r="J54" s="114">
        <v>700</v>
      </c>
      <c r="K54" s="129">
        <v>5100</v>
      </c>
      <c r="L54" s="112">
        <f>SUM(M54:N56)</f>
        <v>0</v>
      </c>
      <c r="M54" s="114">
        <v>0</v>
      </c>
      <c r="N54" s="129">
        <v>0</v>
      </c>
      <c r="O54" s="118">
        <f>SUM(P54:Q56)</f>
        <v>0</v>
      </c>
      <c r="P54" s="114">
        <v>0</v>
      </c>
      <c r="Q54" s="129">
        <v>0</v>
      </c>
      <c r="R54" s="118">
        <f>SUM(S54:T56)</f>
        <v>0</v>
      </c>
      <c r="S54" s="114">
        <v>0</v>
      </c>
      <c r="T54" s="129">
        <v>0</v>
      </c>
      <c r="U54" s="194">
        <v>0</v>
      </c>
      <c r="V54" s="17"/>
      <c r="W54" s="17"/>
    </row>
    <row r="55" spans="1:23" ht="12" customHeight="1">
      <c r="A55" s="133"/>
      <c r="B55" s="157"/>
      <c r="C55" s="59">
        <v>2008</v>
      </c>
      <c r="D55" s="141"/>
      <c r="E55" s="147"/>
      <c r="F55" s="127"/>
      <c r="G55" s="115"/>
      <c r="H55" s="130"/>
      <c r="I55" s="127"/>
      <c r="J55" s="115"/>
      <c r="K55" s="130"/>
      <c r="L55" s="127"/>
      <c r="M55" s="115"/>
      <c r="N55" s="130"/>
      <c r="O55" s="119"/>
      <c r="P55" s="115"/>
      <c r="Q55" s="130"/>
      <c r="R55" s="119"/>
      <c r="S55" s="115"/>
      <c r="T55" s="130"/>
      <c r="U55" s="195"/>
      <c r="V55" s="17"/>
      <c r="W55" s="17"/>
    </row>
    <row r="56" spans="1:23" ht="25.5" customHeight="1" thickBot="1">
      <c r="A56" s="134"/>
      <c r="B56" s="64" t="s">
        <v>108</v>
      </c>
      <c r="C56" s="60"/>
      <c r="D56" s="54"/>
      <c r="E56" s="50">
        <f>SUM(H54+K54+N54+Q54+T54+U56)</f>
        <v>5100</v>
      </c>
      <c r="F56" s="128"/>
      <c r="G56" s="116"/>
      <c r="H56" s="131"/>
      <c r="I56" s="128"/>
      <c r="J56" s="116"/>
      <c r="K56" s="131"/>
      <c r="L56" s="128"/>
      <c r="M56" s="116"/>
      <c r="N56" s="131"/>
      <c r="O56" s="139"/>
      <c r="P56" s="116"/>
      <c r="Q56" s="131"/>
      <c r="R56" s="139"/>
      <c r="S56" s="116"/>
      <c r="T56" s="131"/>
      <c r="U56" s="18">
        <v>0</v>
      </c>
      <c r="V56" s="17"/>
      <c r="W56" s="17"/>
    </row>
    <row r="57" spans="1:23" ht="13.5" customHeight="1">
      <c r="A57" s="132">
        <v>15</v>
      </c>
      <c r="B57" s="156" t="s">
        <v>55</v>
      </c>
      <c r="C57" s="58">
        <v>2007</v>
      </c>
      <c r="D57" s="140">
        <v>0</v>
      </c>
      <c r="E57" s="146">
        <f>SUM(F57+I57+L57+O57+R57+U57+U59)</f>
        <v>200</v>
      </c>
      <c r="F57" s="112">
        <f>SUM(G57:H59)</f>
        <v>50</v>
      </c>
      <c r="G57" s="114">
        <v>50</v>
      </c>
      <c r="H57" s="129">
        <v>0</v>
      </c>
      <c r="I57" s="112">
        <f>SUM(J57:K59)</f>
        <v>150</v>
      </c>
      <c r="J57" s="114">
        <v>150</v>
      </c>
      <c r="K57" s="129">
        <v>0</v>
      </c>
      <c r="L57" s="112">
        <f>SUM(M57:N59)</f>
        <v>0</v>
      </c>
      <c r="M57" s="114">
        <v>0</v>
      </c>
      <c r="N57" s="129">
        <v>0</v>
      </c>
      <c r="O57" s="118">
        <f>SUM(P57:Q59)</f>
        <v>0</v>
      </c>
      <c r="P57" s="114">
        <v>0</v>
      </c>
      <c r="Q57" s="129">
        <v>0</v>
      </c>
      <c r="R57" s="118">
        <f>SUM(S57:T59)</f>
        <v>0</v>
      </c>
      <c r="S57" s="114">
        <v>0</v>
      </c>
      <c r="T57" s="129">
        <v>0</v>
      </c>
      <c r="U57" s="194">
        <v>0</v>
      </c>
      <c r="V57" s="17"/>
      <c r="W57" s="17"/>
    </row>
    <row r="58" spans="1:23" ht="25.5" customHeight="1">
      <c r="A58" s="133"/>
      <c r="B58" s="157"/>
      <c r="C58" s="59">
        <v>2008</v>
      </c>
      <c r="D58" s="141"/>
      <c r="E58" s="147"/>
      <c r="F58" s="127"/>
      <c r="G58" s="115"/>
      <c r="H58" s="130"/>
      <c r="I58" s="127"/>
      <c r="J58" s="115"/>
      <c r="K58" s="130"/>
      <c r="L58" s="127"/>
      <c r="M58" s="115"/>
      <c r="N58" s="130"/>
      <c r="O58" s="119"/>
      <c r="P58" s="115"/>
      <c r="Q58" s="130"/>
      <c r="R58" s="119"/>
      <c r="S58" s="115"/>
      <c r="T58" s="130"/>
      <c r="U58" s="195"/>
      <c r="V58" s="17"/>
      <c r="W58" s="17"/>
    </row>
    <row r="59" spans="1:23" ht="39.75" customHeight="1" thickBot="1">
      <c r="A59" s="134"/>
      <c r="B59" s="67" t="s">
        <v>47</v>
      </c>
      <c r="C59" s="60"/>
      <c r="D59" s="54"/>
      <c r="E59" s="50">
        <f>SUM(H57+K57+N57+Q57+T57+U59)</f>
        <v>0</v>
      </c>
      <c r="F59" s="128"/>
      <c r="G59" s="116"/>
      <c r="H59" s="131"/>
      <c r="I59" s="128"/>
      <c r="J59" s="116"/>
      <c r="K59" s="131"/>
      <c r="L59" s="128"/>
      <c r="M59" s="116"/>
      <c r="N59" s="131"/>
      <c r="O59" s="139"/>
      <c r="P59" s="116"/>
      <c r="Q59" s="131"/>
      <c r="R59" s="139"/>
      <c r="S59" s="116"/>
      <c r="T59" s="131"/>
      <c r="U59" s="18">
        <v>0</v>
      </c>
      <c r="V59" s="17"/>
      <c r="W59" s="17"/>
    </row>
    <row r="60" spans="1:23" ht="21.75" customHeight="1">
      <c r="A60" s="132">
        <v>16</v>
      </c>
      <c r="B60" s="156" t="s">
        <v>63</v>
      </c>
      <c r="C60" s="58">
        <v>2006</v>
      </c>
      <c r="D60" s="140">
        <v>50</v>
      </c>
      <c r="E60" s="146">
        <f>SUM(F60+I60+L60+O60+R60+U60+U62)</f>
        <v>3362</v>
      </c>
      <c r="F60" s="112">
        <f>SUM(G60:H62)</f>
        <v>250</v>
      </c>
      <c r="G60" s="114">
        <v>250</v>
      </c>
      <c r="H60" s="129">
        <v>0</v>
      </c>
      <c r="I60" s="112">
        <f>SUM(J60:K62)</f>
        <v>816</v>
      </c>
      <c r="J60" s="114">
        <v>0</v>
      </c>
      <c r="K60" s="129">
        <v>816</v>
      </c>
      <c r="L60" s="112">
        <f>SUM(M60:N62)</f>
        <v>272</v>
      </c>
      <c r="M60" s="114">
        <v>0</v>
      </c>
      <c r="N60" s="129">
        <v>272</v>
      </c>
      <c r="O60" s="118">
        <f>SUM(P60:Q62)</f>
        <v>272</v>
      </c>
      <c r="P60" s="114">
        <v>0</v>
      </c>
      <c r="Q60" s="129">
        <v>272</v>
      </c>
      <c r="R60" s="118">
        <f>SUM(S60:T62)</f>
        <v>272</v>
      </c>
      <c r="S60" s="114">
        <v>0</v>
      </c>
      <c r="T60" s="129">
        <v>272</v>
      </c>
      <c r="U60" s="194">
        <v>0</v>
      </c>
      <c r="V60" s="17"/>
      <c r="W60" s="17"/>
    </row>
    <row r="61" spans="1:23" ht="16.5" customHeight="1">
      <c r="A61" s="133"/>
      <c r="B61" s="157"/>
      <c r="C61" s="59">
        <v>2015</v>
      </c>
      <c r="D61" s="141"/>
      <c r="E61" s="147"/>
      <c r="F61" s="127"/>
      <c r="G61" s="115"/>
      <c r="H61" s="130"/>
      <c r="I61" s="127"/>
      <c r="J61" s="115"/>
      <c r="K61" s="130"/>
      <c r="L61" s="127"/>
      <c r="M61" s="115"/>
      <c r="N61" s="130"/>
      <c r="O61" s="119"/>
      <c r="P61" s="115"/>
      <c r="Q61" s="130"/>
      <c r="R61" s="119"/>
      <c r="S61" s="115"/>
      <c r="T61" s="130"/>
      <c r="U61" s="195"/>
      <c r="V61" s="17"/>
      <c r="W61" s="17"/>
    </row>
    <row r="62" spans="1:23" ht="31.5" customHeight="1" thickBot="1">
      <c r="A62" s="134"/>
      <c r="B62" s="52" t="s">
        <v>67</v>
      </c>
      <c r="C62" s="60"/>
      <c r="D62" s="54"/>
      <c r="E62" s="50">
        <f>SUM(H60+K60+N60+Q60+T60+U62)</f>
        <v>3112</v>
      </c>
      <c r="F62" s="128"/>
      <c r="G62" s="116"/>
      <c r="H62" s="131"/>
      <c r="I62" s="128"/>
      <c r="J62" s="116"/>
      <c r="K62" s="131"/>
      <c r="L62" s="128"/>
      <c r="M62" s="116"/>
      <c r="N62" s="131"/>
      <c r="O62" s="139"/>
      <c r="P62" s="116"/>
      <c r="Q62" s="131"/>
      <c r="R62" s="139"/>
      <c r="S62" s="116"/>
      <c r="T62" s="131"/>
      <c r="U62" s="18">
        <v>1480</v>
      </c>
      <c r="V62" s="17"/>
      <c r="W62" s="17"/>
    </row>
    <row r="63" spans="1:23" ht="16.5" customHeight="1">
      <c r="A63" s="132">
        <v>17</v>
      </c>
      <c r="B63" s="187" t="s">
        <v>56</v>
      </c>
      <c r="C63" s="58">
        <v>2008</v>
      </c>
      <c r="D63" s="140">
        <v>0</v>
      </c>
      <c r="E63" s="146">
        <f>SUM(F63+I63+L63+O63+R63+U63+U65)</f>
        <v>15000</v>
      </c>
      <c r="F63" s="112">
        <f>SUM(G63:H65)</f>
        <v>0</v>
      </c>
      <c r="G63" s="114">
        <v>0</v>
      </c>
      <c r="H63" s="129">
        <v>0</v>
      </c>
      <c r="I63" s="112">
        <f>SUM(J63:K65)</f>
        <v>800</v>
      </c>
      <c r="J63" s="114">
        <v>120</v>
      </c>
      <c r="K63" s="129">
        <v>680</v>
      </c>
      <c r="L63" s="112">
        <f>SUM(M63:N65)</f>
        <v>4000</v>
      </c>
      <c r="M63" s="114">
        <v>600</v>
      </c>
      <c r="N63" s="129">
        <v>3400</v>
      </c>
      <c r="O63" s="118">
        <f>SUM(P63:Q65)</f>
        <v>6200</v>
      </c>
      <c r="P63" s="114">
        <v>930</v>
      </c>
      <c r="Q63" s="129">
        <v>5270</v>
      </c>
      <c r="R63" s="118">
        <f>SUM(S63:T65)</f>
        <v>4000</v>
      </c>
      <c r="S63" s="114">
        <v>600</v>
      </c>
      <c r="T63" s="129">
        <v>3400</v>
      </c>
      <c r="U63" s="194">
        <v>0</v>
      </c>
      <c r="V63" s="17"/>
      <c r="W63" s="17"/>
    </row>
    <row r="64" spans="1:23" ht="10.5" customHeight="1">
      <c r="A64" s="133"/>
      <c r="B64" s="211"/>
      <c r="C64" s="59">
        <v>2011</v>
      </c>
      <c r="D64" s="141"/>
      <c r="E64" s="147"/>
      <c r="F64" s="127"/>
      <c r="G64" s="115"/>
      <c r="H64" s="130"/>
      <c r="I64" s="127"/>
      <c r="J64" s="115"/>
      <c r="K64" s="130"/>
      <c r="L64" s="127"/>
      <c r="M64" s="115"/>
      <c r="N64" s="130"/>
      <c r="O64" s="119"/>
      <c r="P64" s="115"/>
      <c r="Q64" s="130"/>
      <c r="R64" s="119"/>
      <c r="S64" s="115"/>
      <c r="T64" s="130"/>
      <c r="U64" s="195"/>
      <c r="V64" s="17"/>
      <c r="W64" s="17"/>
    </row>
    <row r="65" spans="1:23" ht="26.25" customHeight="1" thickBot="1">
      <c r="A65" s="134"/>
      <c r="B65" s="64" t="s">
        <v>109</v>
      </c>
      <c r="C65" s="60"/>
      <c r="D65" s="54"/>
      <c r="E65" s="50">
        <f>SUM(H63+K63+N63+Q63+T63+U65)</f>
        <v>12750</v>
      </c>
      <c r="F65" s="128"/>
      <c r="G65" s="116"/>
      <c r="H65" s="131"/>
      <c r="I65" s="128"/>
      <c r="J65" s="116"/>
      <c r="K65" s="131"/>
      <c r="L65" s="128"/>
      <c r="M65" s="116"/>
      <c r="N65" s="131"/>
      <c r="O65" s="120"/>
      <c r="P65" s="116"/>
      <c r="Q65" s="131"/>
      <c r="R65" s="120"/>
      <c r="S65" s="116"/>
      <c r="T65" s="131"/>
      <c r="U65" s="18">
        <v>0</v>
      </c>
      <c r="V65" s="17"/>
      <c r="W65" s="17"/>
    </row>
    <row r="66" spans="1:23" ht="16.5" customHeight="1">
      <c r="A66" s="132">
        <v>18</v>
      </c>
      <c r="B66" s="187" t="s">
        <v>98</v>
      </c>
      <c r="C66" s="58">
        <v>2007</v>
      </c>
      <c r="D66" s="140">
        <v>0</v>
      </c>
      <c r="E66" s="146">
        <f>SUM(F66+I66+L66+O66+R66+U66+U68)</f>
        <v>2000</v>
      </c>
      <c r="F66" s="112">
        <f>SUM(G66:H68)</f>
        <v>500</v>
      </c>
      <c r="G66" s="114">
        <v>500</v>
      </c>
      <c r="H66" s="129">
        <v>0</v>
      </c>
      <c r="I66" s="112">
        <f>SUM(J66:K68)</f>
        <v>1500</v>
      </c>
      <c r="J66" s="114">
        <v>1500</v>
      </c>
      <c r="K66" s="129">
        <v>0</v>
      </c>
      <c r="L66" s="112">
        <f>SUM(M66:N68)</f>
        <v>0</v>
      </c>
      <c r="M66" s="114">
        <v>0</v>
      </c>
      <c r="N66" s="129">
        <v>0</v>
      </c>
      <c r="O66" s="118">
        <f>SUM(P66:Q68)</f>
        <v>0</v>
      </c>
      <c r="P66" s="114">
        <v>0</v>
      </c>
      <c r="Q66" s="129">
        <v>0</v>
      </c>
      <c r="R66" s="118">
        <f>SUM(S66:T68)</f>
        <v>0</v>
      </c>
      <c r="S66" s="114">
        <v>0</v>
      </c>
      <c r="T66" s="129">
        <v>0</v>
      </c>
      <c r="U66" s="194">
        <v>0</v>
      </c>
      <c r="V66" s="17"/>
      <c r="W66" s="17"/>
    </row>
    <row r="67" spans="1:23" ht="12" customHeight="1">
      <c r="A67" s="133"/>
      <c r="B67" s="211"/>
      <c r="C67" s="59">
        <v>2008</v>
      </c>
      <c r="D67" s="141"/>
      <c r="E67" s="147"/>
      <c r="F67" s="127"/>
      <c r="G67" s="115"/>
      <c r="H67" s="130"/>
      <c r="I67" s="127"/>
      <c r="J67" s="115"/>
      <c r="K67" s="130"/>
      <c r="L67" s="127"/>
      <c r="M67" s="115"/>
      <c r="N67" s="130"/>
      <c r="O67" s="119"/>
      <c r="P67" s="115"/>
      <c r="Q67" s="130"/>
      <c r="R67" s="119"/>
      <c r="S67" s="115"/>
      <c r="T67" s="130"/>
      <c r="U67" s="195"/>
      <c r="V67" s="17"/>
      <c r="W67" s="17"/>
    </row>
    <row r="68" spans="1:23" ht="38.25" customHeight="1" thickBot="1">
      <c r="A68" s="134"/>
      <c r="B68" s="67" t="s">
        <v>47</v>
      </c>
      <c r="C68" s="60"/>
      <c r="D68" s="54"/>
      <c r="E68" s="50">
        <f>SUM(H66+K66+N66+Q66+T66+U68)</f>
        <v>0</v>
      </c>
      <c r="F68" s="128"/>
      <c r="G68" s="116"/>
      <c r="H68" s="131"/>
      <c r="I68" s="128"/>
      <c r="J68" s="116"/>
      <c r="K68" s="131"/>
      <c r="L68" s="128"/>
      <c r="M68" s="116"/>
      <c r="N68" s="131"/>
      <c r="O68" s="120"/>
      <c r="P68" s="116"/>
      <c r="Q68" s="131"/>
      <c r="R68" s="120"/>
      <c r="S68" s="116"/>
      <c r="T68" s="131"/>
      <c r="U68" s="18">
        <v>0</v>
      </c>
      <c r="V68" s="17"/>
      <c r="W68" s="17"/>
    </row>
    <row r="69" spans="1:23" ht="16.5" customHeight="1">
      <c r="A69" s="132">
        <v>19</v>
      </c>
      <c r="B69" s="187" t="s">
        <v>105</v>
      </c>
      <c r="C69" s="58">
        <v>2006</v>
      </c>
      <c r="D69" s="140">
        <v>30</v>
      </c>
      <c r="E69" s="146">
        <f>SUM(F69+I69+L69+O69+R69+U69+U71)</f>
        <v>550</v>
      </c>
      <c r="F69" s="112">
        <f>SUM(G69:H71)</f>
        <v>300</v>
      </c>
      <c r="G69" s="114">
        <v>300</v>
      </c>
      <c r="H69" s="129">
        <v>0</v>
      </c>
      <c r="I69" s="112">
        <f>SUM(J69:K71)</f>
        <v>250</v>
      </c>
      <c r="J69" s="114">
        <v>0</v>
      </c>
      <c r="K69" s="129">
        <v>250</v>
      </c>
      <c r="L69" s="112">
        <f>SUM(M69:N71)</f>
        <v>0</v>
      </c>
      <c r="M69" s="114">
        <v>0</v>
      </c>
      <c r="N69" s="129">
        <v>0</v>
      </c>
      <c r="O69" s="118">
        <f>SUM(P69:Q71)</f>
        <v>0</v>
      </c>
      <c r="P69" s="114">
        <v>0</v>
      </c>
      <c r="Q69" s="129">
        <v>0</v>
      </c>
      <c r="R69" s="118">
        <f>SUM(S69:T71)</f>
        <v>0</v>
      </c>
      <c r="S69" s="114">
        <v>0</v>
      </c>
      <c r="T69" s="129">
        <v>0</v>
      </c>
      <c r="U69" s="194">
        <v>0</v>
      </c>
      <c r="V69" s="17"/>
      <c r="W69" s="17"/>
    </row>
    <row r="70" spans="1:23" ht="16.5" customHeight="1">
      <c r="A70" s="133"/>
      <c r="B70" s="211"/>
      <c r="C70" s="59">
        <v>2008</v>
      </c>
      <c r="D70" s="141"/>
      <c r="E70" s="147"/>
      <c r="F70" s="127"/>
      <c r="G70" s="115"/>
      <c r="H70" s="130"/>
      <c r="I70" s="127"/>
      <c r="J70" s="115"/>
      <c r="K70" s="130"/>
      <c r="L70" s="127"/>
      <c r="M70" s="115"/>
      <c r="N70" s="130"/>
      <c r="O70" s="119"/>
      <c r="P70" s="115"/>
      <c r="Q70" s="130"/>
      <c r="R70" s="119"/>
      <c r="S70" s="115"/>
      <c r="T70" s="130"/>
      <c r="U70" s="195"/>
      <c r="V70" s="17"/>
      <c r="W70" s="17"/>
    </row>
    <row r="71" spans="1:23" ht="26.25" customHeight="1" thickBot="1">
      <c r="A71" s="134"/>
      <c r="B71" s="52" t="s">
        <v>110</v>
      </c>
      <c r="C71" s="60"/>
      <c r="D71" s="54"/>
      <c r="E71" s="50">
        <f>SUM(H69+K69+N69+Q69+T69+U71)</f>
        <v>250</v>
      </c>
      <c r="F71" s="128"/>
      <c r="G71" s="116"/>
      <c r="H71" s="131"/>
      <c r="I71" s="128"/>
      <c r="J71" s="116"/>
      <c r="K71" s="131"/>
      <c r="L71" s="128"/>
      <c r="M71" s="116"/>
      <c r="N71" s="131"/>
      <c r="O71" s="120"/>
      <c r="P71" s="116"/>
      <c r="Q71" s="131"/>
      <c r="R71" s="120"/>
      <c r="S71" s="116"/>
      <c r="T71" s="131"/>
      <c r="U71" s="18">
        <v>0</v>
      </c>
      <c r="V71" s="17"/>
      <c r="W71" s="17"/>
    </row>
    <row r="72" spans="1:21" ht="13.5" thickBot="1">
      <c r="A72" s="132">
        <v>20</v>
      </c>
      <c r="B72" s="152" t="s">
        <v>102</v>
      </c>
      <c r="C72" s="58">
        <v>2008</v>
      </c>
      <c r="D72" s="140">
        <v>0</v>
      </c>
      <c r="E72" s="146">
        <f>SUM(F72+I72+L72+O72+R72+U72+U74)</f>
        <v>35000</v>
      </c>
      <c r="F72" s="112">
        <f>SUM(G72:H74)</f>
        <v>0</v>
      </c>
      <c r="G72" s="114">
        <v>0</v>
      </c>
      <c r="H72" s="129">
        <v>0</v>
      </c>
      <c r="I72" s="112">
        <f>SUM(J72:K74)</f>
        <v>2500</v>
      </c>
      <c r="J72" s="114">
        <v>2500</v>
      </c>
      <c r="K72" s="129">
        <v>0</v>
      </c>
      <c r="L72" s="112">
        <f>SUM(M72:N74)</f>
        <v>2500</v>
      </c>
      <c r="M72" s="114">
        <v>2500</v>
      </c>
      <c r="N72" s="129">
        <v>0</v>
      </c>
      <c r="O72" s="118">
        <f>SUM(P72:Q74)</f>
        <v>10000</v>
      </c>
      <c r="P72" s="114">
        <v>1500</v>
      </c>
      <c r="Q72" s="129">
        <v>8500</v>
      </c>
      <c r="R72" s="118">
        <f>SUM(S72:T74)</f>
        <v>10000</v>
      </c>
      <c r="S72" s="114">
        <v>1500</v>
      </c>
      <c r="T72" s="129">
        <v>8500</v>
      </c>
      <c r="U72" s="194">
        <v>1500</v>
      </c>
    </row>
    <row r="73" spans="1:21" ht="12.75">
      <c r="A73" s="133"/>
      <c r="B73" s="153"/>
      <c r="C73" s="59">
        <v>2012</v>
      </c>
      <c r="D73" s="141"/>
      <c r="E73" s="147"/>
      <c r="F73" s="127"/>
      <c r="G73" s="115"/>
      <c r="H73" s="130"/>
      <c r="I73" s="127"/>
      <c r="J73" s="115"/>
      <c r="K73" s="130"/>
      <c r="L73" s="127"/>
      <c r="M73" s="115"/>
      <c r="N73" s="130"/>
      <c r="O73" s="119"/>
      <c r="P73" s="115"/>
      <c r="Q73" s="130"/>
      <c r="R73" s="119"/>
      <c r="S73" s="115"/>
      <c r="T73" s="130"/>
      <c r="U73" s="195"/>
    </row>
    <row r="74" spans="1:21" ht="26.25" thickBot="1">
      <c r="A74" s="134"/>
      <c r="B74" s="52" t="s">
        <v>19</v>
      </c>
      <c r="C74" s="60"/>
      <c r="D74" s="54"/>
      <c r="E74" s="50">
        <f>SUM(H72+K72+N72+Q72+T72+U74)</f>
        <v>25500</v>
      </c>
      <c r="F74" s="128"/>
      <c r="G74" s="116"/>
      <c r="H74" s="131"/>
      <c r="I74" s="128"/>
      <c r="J74" s="116"/>
      <c r="K74" s="131"/>
      <c r="L74" s="128"/>
      <c r="M74" s="116"/>
      <c r="N74" s="131"/>
      <c r="O74" s="120"/>
      <c r="P74" s="116"/>
      <c r="Q74" s="131"/>
      <c r="R74" s="120"/>
      <c r="S74" s="116"/>
      <c r="T74" s="131"/>
      <c r="U74" s="18">
        <v>8500</v>
      </c>
    </row>
    <row r="75" spans="1:23" ht="16.5" customHeight="1">
      <c r="A75" s="159" t="s">
        <v>88</v>
      </c>
      <c r="B75" s="160"/>
      <c r="C75" s="161"/>
      <c r="D75" s="208">
        <f>SUM(D77:D100)</f>
        <v>451</v>
      </c>
      <c r="E75" s="94">
        <f>SUM(E77+E80+E83+E86+E89+E92+E95+E98)</f>
        <v>36830</v>
      </c>
      <c r="F75" s="144">
        <f aca="true" t="shared" si="1" ref="F75:T75">SUM(F77:F100)</f>
        <v>900</v>
      </c>
      <c r="G75" s="135">
        <f t="shared" si="1"/>
        <v>900</v>
      </c>
      <c r="H75" s="137">
        <f t="shared" si="1"/>
        <v>0</v>
      </c>
      <c r="I75" s="144">
        <f t="shared" si="1"/>
        <v>20280</v>
      </c>
      <c r="J75" s="135">
        <f t="shared" si="1"/>
        <v>5506</v>
      </c>
      <c r="K75" s="137">
        <f t="shared" si="1"/>
        <v>14774</v>
      </c>
      <c r="L75" s="144">
        <f t="shared" si="1"/>
        <v>12150</v>
      </c>
      <c r="M75" s="135">
        <f t="shared" si="1"/>
        <v>2477</v>
      </c>
      <c r="N75" s="137">
        <f t="shared" si="1"/>
        <v>9673</v>
      </c>
      <c r="O75" s="144">
        <f t="shared" si="1"/>
        <v>3500</v>
      </c>
      <c r="P75" s="135">
        <f t="shared" si="1"/>
        <v>605</v>
      </c>
      <c r="Q75" s="137">
        <f t="shared" si="1"/>
        <v>2895</v>
      </c>
      <c r="R75" s="144">
        <f t="shared" si="1"/>
        <v>0</v>
      </c>
      <c r="S75" s="135">
        <f t="shared" si="1"/>
        <v>0</v>
      </c>
      <c r="T75" s="137">
        <f t="shared" si="1"/>
        <v>0</v>
      </c>
      <c r="U75" s="98">
        <v>0</v>
      </c>
      <c r="V75" s="17"/>
      <c r="W75" s="17"/>
    </row>
    <row r="76" spans="1:23" s="87" customFormat="1" ht="18.75" customHeight="1" thickBot="1">
      <c r="A76" s="162"/>
      <c r="B76" s="163"/>
      <c r="C76" s="164"/>
      <c r="D76" s="212"/>
      <c r="E76" s="95">
        <f>SUM(E79+E82+E85+E88+E91+E97+E100)</f>
        <v>26779</v>
      </c>
      <c r="F76" s="145"/>
      <c r="G76" s="136"/>
      <c r="H76" s="138"/>
      <c r="I76" s="145"/>
      <c r="J76" s="136"/>
      <c r="K76" s="138"/>
      <c r="L76" s="145"/>
      <c r="M76" s="136"/>
      <c r="N76" s="138"/>
      <c r="O76" s="145"/>
      <c r="P76" s="136"/>
      <c r="Q76" s="138"/>
      <c r="R76" s="145"/>
      <c r="S76" s="136"/>
      <c r="T76" s="138"/>
      <c r="U76" s="99">
        <v>0</v>
      </c>
      <c r="V76" s="86"/>
      <c r="W76" s="86"/>
    </row>
    <row r="77" spans="1:23" ht="12.75" customHeight="1" thickBot="1">
      <c r="A77" s="132" t="s">
        <v>92</v>
      </c>
      <c r="B77" s="152" t="s">
        <v>34</v>
      </c>
      <c r="C77" s="58" t="s">
        <v>6</v>
      </c>
      <c r="D77" s="140">
        <v>186</v>
      </c>
      <c r="E77" s="146">
        <f>SUM(F77+I77+L77+O77+R77+U77+U79)</f>
        <v>4800</v>
      </c>
      <c r="F77" s="112">
        <f>SUM(G77:H79)</f>
        <v>100</v>
      </c>
      <c r="G77" s="114">
        <v>100</v>
      </c>
      <c r="H77" s="129">
        <v>0</v>
      </c>
      <c r="I77" s="112">
        <f>SUM(J77:K79)</f>
        <v>2350</v>
      </c>
      <c r="J77" s="114">
        <v>353</v>
      </c>
      <c r="K77" s="129">
        <v>1997</v>
      </c>
      <c r="L77" s="112">
        <f>SUM(M77:N79)</f>
        <v>2350</v>
      </c>
      <c r="M77" s="114">
        <v>352</v>
      </c>
      <c r="N77" s="129">
        <v>1998</v>
      </c>
      <c r="O77" s="118">
        <f>SUM(P77:Q79)</f>
        <v>0</v>
      </c>
      <c r="P77" s="114">
        <v>0</v>
      </c>
      <c r="Q77" s="129">
        <v>0</v>
      </c>
      <c r="R77" s="118">
        <f>SUM(S77:T79)</f>
        <v>0</v>
      </c>
      <c r="S77" s="114">
        <v>0</v>
      </c>
      <c r="T77" s="129">
        <v>0</v>
      </c>
      <c r="U77" s="194">
        <v>0</v>
      </c>
      <c r="V77" s="17"/>
      <c r="W77" s="17"/>
    </row>
    <row r="78" spans="1:23" ht="10.5" customHeight="1">
      <c r="A78" s="133"/>
      <c r="B78" s="153"/>
      <c r="C78" s="59">
        <v>2009</v>
      </c>
      <c r="D78" s="141"/>
      <c r="E78" s="147"/>
      <c r="F78" s="127"/>
      <c r="G78" s="115"/>
      <c r="H78" s="130"/>
      <c r="I78" s="127"/>
      <c r="J78" s="115"/>
      <c r="K78" s="130"/>
      <c r="L78" s="127"/>
      <c r="M78" s="115"/>
      <c r="N78" s="130"/>
      <c r="O78" s="119"/>
      <c r="P78" s="115"/>
      <c r="Q78" s="130"/>
      <c r="R78" s="119"/>
      <c r="S78" s="115"/>
      <c r="T78" s="130"/>
      <c r="U78" s="195"/>
      <c r="V78" s="17"/>
      <c r="W78" s="17"/>
    </row>
    <row r="79" spans="1:23" ht="24.75" customHeight="1" thickBot="1">
      <c r="A79" s="134"/>
      <c r="B79" s="52" t="s">
        <v>107</v>
      </c>
      <c r="C79" s="60"/>
      <c r="D79" s="54"/>
      <c r="E79" s="50">
        <f>SUM(H77+K77+N77+Q77+T77+U79)</f>
        <v>3995</v>
      </c>
      <c r="F79" s="128"/>
      <c r="G79" s="116"/>
      <c r="H79" s="131"/>
      <c r="I79" s="128"/>
      <c r="J79" s="116"/>
      <c r="K79" s="131"/>
      <c r="L79" s="128"/>
      <c r="M79" s="116"/>
      <c r="N79" s="131"/>
      <c r="O79" s="139"/>
      <c r="P79" s="116"/>
      <c r="Q79" s="131"/>
      <c r="R79" s="139"/>
      <c r="S79" s="116"/>
      <c r="T79" s="131"/>
      <c r="U79" s="18">
        <v>0</v>
      </c>
      <c r="V79" s="17"/>
      <c r="W79" s="17"/>
    </row>
    <row r="80" spans="1:23" ht="25.5" customHeight="1">
      <c r="A80" s="132" t="s">
        <v>49</v>
      </c>
      <c r="B80" s="156" t="s">
        <v>60</v>
      </c>
      <c r="C80" s="58">
        <v>2006</v>
      </c>
      <c r="D80" s="140">
        <v>89</v>
      </c>
      <c r="E80" s="146">
        <f>SUM(F80+I80+L80+O80+R80+U80+U82)</f>
        <v>5100</v>
      </c>
      <c r="F80" s="112">
        <f>SUM(G80:H82)</f>
        <v>100</v>
      </c>
      <c r="G80" s="114">
        <v>100</v>
      </c>
      <c r="H80" s="129">
        <v>0</v>
      </c>
      <c r="I80" s="112">
        <f>SUM(J80:K82)</f>
        <v>5000</v>
      </c>
      <c r="J80" s="114">
        <v>1950</v>
      </c>
      <c r="K80" s="129">
        <v>3050</v>
      </c>
      <c r="L80" s="112">
        <f>SUM(M80:N82)</f>
        <v>0</v>
      </c>
      <c r="M80" s="114">
        <v>0</v>
      </c>
      <c r="N80" s="129">
        <v>0</v>
      </c>
      <c r="O80" s="118">
        <f>SUM(P80:Q82)</f>
        <v>0</v>
      </c>
      <c r="P80" s="114">
        <v>0</v>
      </c>
      <c r="Q80" s="129">
        <v>0</v>
      </c>
      <c r="R80" s="118">
        <f>SUM(S80:T82)</f>
        <v>0</v>
      </c>
      <c r="S80" s="114">
        <v>0</v>
      </c>
      <c r="T80" s="129">
        <v>0</v>
      </c>
      <c r="U80" s="194">
        <v>0</v>
      </c>
      <c r="V80" s="17"/>
      <c r="W80" s="17"/>
    </row>
    <row r="81" spans="1:23" ht="25.5" customHeight="1">
      <c r="A81" s="133"/>
      <c r="B81" s="157"/>
      <c r="C81" s="59">
        <v>2008</v>
      </c>
      <c r="D81" s="141"/>
      <c r="E81" s="147"/>
      <c r="F81" s="127"/>
      <c r="G81" s="115"/>
      <c r="H81" s="130"/>
      <c r="I81" s="127"/>
      <c r="J81" s="115"/>
      <c r="K81" s="130"/>
      <c r="L81" s="127"/>
      <c r="M81" s="115"/>
      <c r="N81" s="130"/>
      <c r="O81" s="119"/>
      <c r="P81" s="115"/>
      <c r="Q81" s="130"/>
      <c r="R81" s="119"/>
      <c r="S81" s="115"/>
      <c r="T81" s="130"/>
      <c r="U81" s="195"/>
      <c r="V81" s="17"/>
      <c r="W81" s="17"/>
    </row>
    <row r="82" spans="1:23" ht="25.5" customHeight="1" thickBot="1">
      <c r="A82" s="134"/>
      <c r="B82" s="52" t="s">
        <v>107</v>
      </c>
      <c r="C82" s="60"/>
      <c r="D82" s="54"/>
      <c r="E82" s="50">
        <f>SUM(H80+K80+N80+Q80+T80+U82)</f>
        <v>3050</v>
      </c>
      <c r="F82" s="128"/>
      <c r="G82" s="116"/>
      <c r="H82" s="131"/>
      <c r="I82" s="128"/>
      <c r="J82" s="116"/>
      <c r="K82" s="131"/>
      <c r="L82" s="128"/>
      <c r="M82" s="116"/>
      <c r="N82" s="131"/>
      <c r="O82" s="120"/>
      <c r="P82" s="116"/>
      <c r="Q82" s="131"/>
      <c r="R82" s="120"/>
      <c r="S82" s="116"/>
      <c r="T82" s="131"/>
      <c r="U82" s="18">
        <v>0</v>
      </c>
      <c r="V82" s="17"/>
      <c r="W82" s="17"/>
    </row>
    <row r="83" spans="1:23" ht="14.25" customHeight="1">
      <c r="A83" s="132" t="s">
        <v>50</v>
      </c>
      <c r="B83" s="156" t="s">
        <v>33</v>
      </c>
      <c r="C83" s="58">
        <v>2006</v>
      </c>
      <c r="D83" s="140">
        <v>100</v>
      </c>
      <c r="E83" s="146">
        <f>SUM(F83+I83+L83+O83+R83+U83+U85)</f>
        <v>7910</v>
      </c>
      <c r="F83" s="112">
        <f>SUM(G83:H85)</f>
        <v>150</v>
      </c>
      <c r="G83" s="114">
        <v>150</v>
      </c>
      <c r="H83" s="129">
        <v>0</v>
      </c>
      <c r="I83" s="112">
        <f>SUM(J83:K85)</f>
        <v>3460</v>
      </c>
      <c r="J83" s="114">
        <v>865</v>
      </c>
      <c r="K83" s="129">
        <v>2595</v>
      </c>
      <c r="L83" s="112">
        <f>SUM(M83:N85)</f>
        <v>2300</v>
      </c>
      <c r="M83" s="114">
        <v>800</v>
      </c>
      <c r="N83" s="129">
        <v>1500</v>
      </c>
      <c r="O83" s="118">
        <f>SUM(P83:Q85)</f>
        <v>2000</v>
      </c>
      <c r="P83" s="114">
        <v>500</v>
      </c>
      <c r="Q83" s="129">
        <v>1500</v>
      </c>
      <c r="R83" s="118">
        <f>SUM(S83:T85)</f>
        <v>0</v>
      </c>
      <c r="S83" s="114">
        <v>0</v>
      </c>
      <c r="T83" s="129">
        <v>0</v>
      </c>
      <c r="U83" s="146">
        <v>0</v>
      </c>
      <c r="V83" s="20"/>
      <c r="W83" s="20"/>
    </row>
    <row r="84" spans="1:23" ht="11.25" customHeight="1">
      <c r="A84" s="133"/>
      <c r="B84" s="158"/>
      <c r="C84" s="59">
        <v>2010</v>
      </c>
      <c r="D84" s="141"/>
      <c r="E84" s="147"/>
      <c r="F84" s="127"/>
      <c r="G84" s="115"/>
      <c r="H84" s="130"/>
      <c r="I84" s="127"/>
      <c r="J84" s="115"/>
      <c r="K84" s="130"/>
      <c r="L84" s="127"/>
      <c r="M84" s="115"/>
      <c r="N84" s="130"/>
      <c r="O84" s="119"/>
      <c r="P84" s="115"/>
      <c r="Q84" s="130"/>
      <c r="R84" s="119"/>
      <c r="S84" s="115"/>
      <c r="T84" s="130"/>
      <c r="U84" s="219"/>
      <c r="V84" s="20"/>
      <c r="W84" s="20"/>
    </row>
    <row r="85" spans="1:23" ht="43.5" customHeight="1" thickBot="1">
      <c r="A85" s="134"/>
      <c r="B85" s="67" t="s">
        <v>112</v>
      </c>
      <c r="C85" s="60"/>
      <c r="D85" s="54"/>
      <c r="E85" s="50">
        <f>SUM(H83+K83+N83+Q83+T83+U85)</f>
        <v>5595</v>
      </c>
      <c r="F85" s="128"/>
      <c r="G85" s="116"/>
      <c r="H85" s="131"/>
      <c r="I85" s="128"/>
      <c r="J85" s="116"/>
      <c r="K85" s="131"/>
      <c r="L85" s="128"/>
      <c r="M85" s="116"/>
      <c r="N85" s="131"/>
      <c r="O85" s="120"/>
      <c r="P85" s="116"/>
      <c r="Q85" s="131"/>
      <c r="R85" s="120"/>
      <c r="S85" s="116"/>
      <c r="T85" s="131"/>
      <c r="U85" s="19">
        <v>0</v>
      </c>
      <c r="V85" s="20"/>
      <c r="W85" s="20"/>
    </row>
    <row r="86" spans="1:23" ht="15" customHeight="1">
      <c r="A86" s="132" t="s">
        <v>51</v>
      </c>
      <c r="B86" s="142" t="s">
        <v>103</v>
      </c>
      <c r="C86" s="55">
        <v>2006</v>
      </c>
      <c r="D86" s="140">
        <v>4</v>
      </c>
      <c r="E86" s="146">
        <f>SUM(F86+I86+L86+O86+R86+U86+U88)</f>
        <v>6000</v>
      </c>
      <c r="F86" s="112">
        <f>SUM(G86:H88)</f>
        <v>100</v>
      </c>
      <c r="G86" s="114">
        <v>100</v>
      </c>
      <c r="H86" s="129">
        <v>0</v>
      </c>
      <c r="I86" s="112">
        <f>SUM(J86:K88)</f>
        <v>2500</v>
      </c>
      <c r="J86" s="114">
        <v>400</v>
      </c>
      <c r="K86" s="129">
        <v>2100</v>
      </c>
      <c r="L86" s="112">
        <f>SUM(M86:N88)</f>
        <v>3400</v>
      </c>
      <c r="M86" s="114">
        <v>400</v>
      </c>
      <c r="N86" s="129">
        <v>3000</v>
      </c>
      <c r="O86" s="118">
        <v>0</v>
      </c>
      <c r="P86" s="114">
        <v>0</v>
      </c>
      <c r="Q86" s="129">
        <v>0</v>
      </c>
      <c r="R86" s="118">
        <v>0</v>
      </c>
      <c r="S86" s="114">
        <v>0</v>
      </c>
      <c r="T86" s="129">
        <v>0</v>
      </c>
      <c r="U86" s="194">
        <v>0</v>
      </c>
      <c r="V86" s="17"/>
      <c r="W86" s="17"/>
    </row>
    <row r="87" spans="1:23" ht="24.75" customHeight="1">
      <c r="A87" s="133"/>
      <c r="B87" s="143"/>
      <c r="C87" s="56">
        <v>2009</v>
      </c>
      <c r="D87" s="141"/>
      <c r="E87" s="147"/>
      <c r="F87" s="127"/>
      <c r="G87" s="115"/>
      <c r="H87" s="130"/>
      <c r="I87" s="127"/>
      <c r="J87" s="115"/>
      <c r="K87" s="130"/>
      <c r="L87" s="127"/>
      <c r="M87" s="115"/>
      <c r="N87" s="130"/>
      <c r="O87" s="119"/>
      <c r="P87" s="115"/>
      <c r="Q87" s="130"/>
      <c r="R87" s="119"/>
      <c r="S87" s="115"/>
      <c r="T87" s="130"/>
      <c r="U87" s="195"/>
      <c r="V87" s="17"/>
      <c r="W87" s="17"/>
    </row>
    <row r="88" spans="1:23" ht="31.5" customHeight="1" thickBot="1">
      <c r="A88" s="134"/>
      <c r="B88" s="52" t="s">
        <v>107</v>
      </c>
      <c r="C88" s="57"/>
      <c r="D88" s="54"/>
      <c r="E88" s="50">
        <f>SUM(H86+K86+N86)</f>
        <v>5100</v>
      </c>
      <c r="F88" s="128"/>
      <c r="G88" s="116"/>
      <c r="H88" s="131"/>
      <c r="I88" s="128"/>
      <c r="J88" s="116"/>
      <c r="K88" s="131"/>
      <c r="L88" s="128"/>
      <c r="M88" s="116"/>
      <c r="N88" s="131"/>
      <c r="O88" s="139"/>
      <c r="P88" s="116"/>
      <c r="Q88" s="131"/>
      <c r="R88" s="139"/>
      <c r="S88" s="116"/>
      <c r="T88" s="131"/>
      <c r="U88" s="18">
        <v>0</v>
      </c>
      <c r="V88" s="17"/>
      <c r="W88" s="17"/>
    </row>
    <row r="89" spans="1:23" ht="16.5" customHeight="1">
      <c r="A89" s="132" t="s">
        <v>58</v>
      </c>
      <c r="B89" s="156" t="s">
        <v>59</v>
      </c>
      <c r="C89" s="58">
        <v>2006</v>
      </c>
      <c r="D89" s="140">
        <v>72</v>
      </c>
      <c r="E89" s="146">
        <f>SUM(F89+I89+L89+O89+R89+U89+U91)</f>
        <v>3420</v>
      </c>
      <c r="F89" s="112">
        <f>SUM(G89:H91)</f>
        <v>100</v>
      </c>
      <c r="G89" s="114">
        <v>100</v>
      </c>
      <c r="H89" s="129">
        <v>0</v>
      </c>
      <c r="I89" s="112">
        <f>SUM(J89:K91)</f>
        <v>3320</v>
      </c>
      <c r="J89" s="114">
        <v>1126</v>
      </c>
      <c r="K89" s="129">
        <v>2194</v>
      </c>
      <c r="L89" s="112">
        <f>SUM(M89:N91)</f>
        <v>0</v>
      </c>
      <c r="M89" s="114">
        <v>0</v>
      </c>
      <c r="N89" s="129">
        <v>0</v>
      </c>
      <c r="O89" s="118">
        <f>SUM(P89:Q91)</f>
        <v>0</v>
      </c>
      <c r="P89" s="114">
        <v>0</v>
      </c>
      <c r="Q89" s="129">
        <v>0</v>
      </c>
      <c r="R89" s="118">
        <f>SUM(S89:T91)</f>
        <v>0</v>
      </c>
      <c r="S89" s="114">
        <v>0</v>
      </c>
      <c r="T89" s="129">
        <v>0</v>
      </c>
      <c r="U89" s="146">
        <v>0</v>
      </c>
      <c r="V89" s="20"/>
      <c r="W89" s="20"/>
    </row>
    <row r="90" spans="1:23" ht="48" customHeight="1">
      <c r="A90" s="133"/>
      <c r="B90" s="157"/>
      <c r="C90" s="59">
        <v>2008</v>
      </c>
      <c r="D90" s="141"/>
      <c r="E90" s="147"/>
      <c r="F90" s="127"/>
      <c r="G90" s="115"/>
      <c r="H90" s="130"/>
      <c r="I90" s="127"/>
      <c r="J90" s="115"/>
      <c r="K90" s="130"/>
      <c r="L90" s="127"/>
      <c r="M90" s="115"/>
      <c r="N90" s="130"/>
      <c r="O90" s="119"/>
      <c r="P90" s="115"/>
      <c r="Q90" s="130"/>
      <c r="R90" s="119"/>
      <c r="S90" s="115"/>
      <c r="T90" s="130"/>
      <c r="U90" s="219"/>
      <c r="V90" s="20"/>
      <c r="W90" s="20"/>
    </row>
    <row r="91" spans="1:23" ht="28.5" customHeight="1" thickBot="1">
      <c r="A91" s="134"/>
      <c r="B91" s="52" t="s">
        <v>107</v>
      </c>
      <c r="C91" s="60"/>
      <c r="D91" s="54"/>
      <c r="E91" s="50">
        <f>SUM(H89+K89+N89+Q89+T89+U91)</f>
        <v>2194</v>
      </c>
      <c r="F91" s="128"/>
      <c r="G91" s="116"/>
      <c r="H91" s="131"/>
      <c r="I91" s="128"/>
      <c r="J91" s="116"/>
      <c r="K91" s="131"/>
      <c r="L91" s="128"/>
      <c r="M91" s="116"/>
      <c r="N91" s="131"/>
      <c r="O91" s="139"/>
      <c r="P91" s="116"/>
      <c r="Q91" s="131"/>
      <c r="R91" s="139"/>
      <c r="S91" s="116"/>
      <c r="T91" s="131"/>
      <c r="U91" s="19">
        <v>0</v>
      </c>
      <c r="V91" s="20"/>
      <c r="W91" s="20"/>
    </row>
    <row r="92" spans="1:23" ht="24" customHeight="1">
      <c r="A92" s="132" t="s">
        <v>52</v>
      </c>
      <c r="B92" s="156" t="s">
        <v>61</v>
      </c>
      <c r="C92" s="58">
        <v>2007</v>
      </c>
      <c r="D92" s="140">
        <v>0</v>
      </c>
      <c r="E92" s="146">
        <f>SUM(F92+I92+L92+O92+R92+U92+U94)</f>
        <v>800</v>
      </c>
      <c r="F92" s="112">
        <f>SUM(G92:H94)</f>
        <v>50</v>
      </c>
      <c r="G92" s="114">
        <v>50</v>
      </c>
      <c r="H92" s="129">
        <v>0</v>
      </c>
      <c r="I92" s="112">
        <f>SUM(J92:K94)</f>
        <v>750</v>
      </c>
      <c r="J92" s="114">
        <v>187</v>
      </c>
      <c r="K92" s="129">
        <v>563</v>
      </c>
      <c r="L92" s="112">
        <f>SUM(M92:N94)</f>
        <v>0</v>
      </c>
      <c r="M92" s="114">
        <v>0</v>
      </c>
      <c r="N92" s="129">
        <v>0</v>
      </c>
      <c r="O92" s="118">
        <f>SUM(P92:Q94)</f>
        <v>0</v>
      </c>
      <c r="P92" s="114">
        <v>0</v>
      </c>
      <c r="Q92" s="129">
        <v>0</v>
      </c>
      <c r="R92" s="118">
        <f>SUM(S92:T94)</f>
        <v>0</v>
      </c>
      <c r="S92" s="114">
        <v>0</v>
      </c>
      <c r="T92" s="129">
        <v>0</v>
      </c>
      <c r="U92" s="194">
        <v>0</v>
      </c>
      <c r="V92" s="17"/>
      <c r="W92" s="17"/>
    </row>
    <row r="93" spans="1:23" ht="14.25" customHeight="1">
      <c r="A93" s="133"/>
      <c r="B93" s="157"/>
      <c r="C93" s="59">
        <v>2008</v>
      </c>
      <c r="D93" s="141"/>
      <c r="E93" s="147"/>
      <c r="F93" s="127"/>
      <c r="G93" s="115"/>
      <c r="H93" s="130"/>
      <c r="I93" s="127"/>
      <c r="J93" s="115"/>
      <c r="K93" s="130"/>
      <c r="L93" s="127"/>
      <c r="M93" s="115"/>
      <c r="N93" s="130"/>
      <c r="O93" s="119"/>
      <c r="P93" s="115"/>
      <c r="Q93" s="130"/>
      <c r="R93" s="119"/>
      <c r="S93" s="115"/>
      <c r="T93" s="130"/>
      <c r="U93" s="195"/>
      <c r="V93" s="17"/>
      <c r="W93" s="17"/>
    </row>
    <row r="94" spans="1:23" ht="18.75" customHeight="1" thickBot="1">
      <c r="A94" s="134"/>
      <c r="B94" s="52" t="s">
        <v>65</v>
      </c>
      <c r="C94" s="60"/>
      <c r="D94" s="54"/>
      <c r="E94" s="50">
        <f>SUM(H92+K92+N92+Q92+T92+U94)</f>
        <v>563</v>
      </c>
      <c r="F94" s="128"/>
      <c r="G94" s="116"/>
      <c r="H94" s="131"/>
      <c r="I94" s="128"/>
      <c r="J94" s="116"/>
      <c r="K94" s="131"/>
      <c r="L94" s="128"/>
      <c r="M94" s="116"/>
      <c r="N94" s="131"/>
      <c r="O94" s="139"/>
      <c r="P94" s="116"/>
      <c r="Q94" s="131"/>
      <c r="R94" s="139"/>
      <c r="S94" s="116"/>
      <c r="T94" s="131"/>
      <c r="U94" s="18">
        <v>0</v>
      </c>
      <c r="V94" s="17"/>
      <c r="W94" s="17"/>
    </row>
    <row r="95" spans="1:23" ht="11.25" customHeight="1">
      <c r="A95" s="132" t="s">
        <v>53</v>
      </c>
      <c r="B95" s="156" t="s">
        <v>45</v>
      </c>
      <c r="C95" s="58">
        <v>2007</v>
      </c>
      <c r="D95" s="140">
        <v>0</v>
      </c>
      <c r="E95" s="146">
        <f>SUM(F95+I95+L95+O95+R95+U95+U97)</f>
        <v>4000</v>
      </c>
      <c r="F95" s="112">
        <f>SUM(G95:H97)</f>
        <v>200</v>
      </c>
      <c r="G95" s="114">
        <v>200</v>
      </c>
      <c r="H95" s="129">
        <v>0</v>
      </c>
      <c r="I95" s="112">
        <f>SUM(J95:K97)</f>
        <v>1300</v>
      </c>
      <c r="J95" s="114">
        <v>325</v>
      </c>
      <c r="K95" s="129">
        <v>975</v>
      </c>
      <c r="L95" s="112">
        <f>SUM(M95:N97)</f>
        <v>2500</v>
      </c>
      <c r="M95" s="114">
        <v>625</v>
      </c>
      <c r="N95" s="129">
        <v>1875</v>
      </c>
      <c r="O95" s="118">
        <f>SUM(P95:Q97)</f>
        <v>0</v>
      </c>
      <c r="P95" s="114">
        <v>0</v>
      </c>
      <c r="Q95" s="129">
        <v>0</v>
      </c>
      <c r="R95" s="118">
        <f>SUM(S95:T97)</f>
        <v>0</v>
      </c>
      <c r="S95" s="114">
        <v>0</v>
      </c>
      <c r="T95" s="129">
        <v>0</v>
      </c>
      <c r="U95" s="194">
        <v>0</v>
      </c>
      <c r="V95" s="17"/>
      <c r="W95" s="17"/>
    </row>
    <row r="96" spans="1:23" ht="12" customHeight="1">
      <c r="A96" s="133"/>
      <c r="B96" s="157"/>
      <c r="C96" s="59">
        <v>2009</v>
      </c>
      <c r="D96" s="141"/>
      <c r="E96" s="147"/>
      <c r="F96" s="127"/>
      <c r="G96" s="115"/>
      <c r="H96" s="130"/>
      <c r="I96" s="127"/>
      <c r="J96" s="115"/>
      <c r="K96" s="130"/>
      <c r="L96" s="127"/>
      <c r="M96" s="115"/>
      <c r="N96" s="130"/>
      <c r="O96" s="119"/>
      <c r="P96" s="115"/>
      <c r="Q96" s="130"/>
      <c r="R96" s="119"/>
      <c r="S96" s="115"/>
      <c r="T96" s="130"/>
      <c r="U96" s="195"/>
      <c r="V96" s="17"/>
      <c r="W96" s="17"/>
    </row>
    <row r="97" spans="1:23" ht="31.5" customHeight="1" thickBot="1">
      <c r="A97" s="134"/>
      <c r="B97" s="52" t="s">
        <v>107</v>
      </c>
      <c r="C97" s="60"/>
      <c r="D97" s="54"/>
      <c r="E97" s="50">
        <f>SUM(H95+K95+N95+Q95+T95+U97)</f>
        <v>2850</v>
      </c>
      <c r="F97" s="128"/>
      <c r="G97" s="116"/>
      <c r="H97" s="131"/>
      <c r="I97" s="128"/>
      <c r="J97" s="116"/>
      <c r="K97" s="131"/>
      <c r="L97" s="128"/>
      <c r="M97" s="116"/>
      <c r="N97" s="131"/>
      <c r="O97" s="139"/>
      <c r="P97" s="116"/>
      <c r="Q97" s="131"/>
      <c r="R97" s="139"/>
      <c r="S97" s="116"/>
      <c r="T97" s="131"/>
      <c r="U97" s="18">
        <v>0</v>
      </c>
      <c r="V97" s="17"/>
      <c r="W97" s="17"/>
    </row>
    <row r="98" spans="1:23" ht="21" customHeight="1">
      <c r="A98" s="132" t="s">
        <v>54</v>
      </c>
      <c r="B98" s="213" t="s">
        <v>104</v>
      </c>
      <c r="C98" s="55">
        <v>2007</v>
      </c>
      <c r="D98" s="140">
        <v>0</v>
      </c>
      <c r="E98" s="146">
        <f>SUM(F98+I98+L98+O98+R98+U98+U100)</f>
        <v>4800</v>
      </c>
      <c r="F98" s="112">
        <f>SUM(G98:H100)</f>
        <v>100</v>
      </c>
      <c r="G98" s="114">
        <v>100</v>
      </c>
      <c r="H98" s="129">
        <v>0</v>
      </c>
      <c r="I98" s="112">
        <f>SUM(J98:K100)</f>
        <v>1600</v>
      </c>
      <c r="J98" s="114">
        <v>300</v>
      </c>
      <c r="K98" s="129">
        <v>1300</v>
      </c>
      <c r="L98" s="112">
        <f>SUM(M98:N100)</f>
        <v>1600</v>
      </c>
      <c r="M98" s="114">
        <v>300</v>
      </c>
      <c r="N98" s="129">
        <v>1300</v>
      </c>
      <c r="O98" s="118">
        <f>SUM(P98:Q100)</f>
        <v>1500</v>
      </c>
      <c r="P98" s="114">
        <v>105</v>
      </c>
      <c r="Q98" s="129">
        <v>1395</v>
      </c>
      <c r="R98" s="118">
        <f>SUM(S98:T100)</f>
        <v>0</v>
      </c>
      <c r="S98" s="114">
        <v>0</v>
      </c>
      <c r="T98" s="129">
        <v>0</v>
      </c>
      <c r="U98" s="194">
        <v>0</v>
      </c>
      <c r="V98" s="17"/>
      <c r="W98" s="17"/>
    </row>
    <row r="99" spans="1:23" ht="34.5" customHeight="1">
      <c r="A99" s="133"/>
      <c r="B99" s="214"/>
      <c r="C99" s="56">
        <v>2010</v>
      </c>
      <c r="D99" s="141"/>
      <c r="E99" s="147"/>
      <c r="F99" s="127"/>
      <c r="G99" s="115"/>
      <c r="H99" s="130"/>
      <c r="I99" s="127"/>
      <c r="J99" s="115"/>
      <c r="K99" s="130"/>
      <c r="L99" s="127"/>
      <c r="M99" s="115"/>
      <c r="N99" s="130"/>
      <c r="O99" s="119"/>
      <c r="P99" s="115"/>
      <c r="Q99" s="130"/>
      <c r="R99" s="119"/>
      <c r="S99" s="115"/>
      <c r="T99" s="130"/>
      <c r="U99" s="195"/>
      <c r="V99" s="17"/>
      <c r="W99" s="17"/>
    </row>
    <row r="100" spans="1:23" ht="27.75" customHeight="1" thickBot="1">
      <c r="A100" s="134"/>
      <c r="B100" s="52" t="s">
        <v>107</v>
      </c>
      <c r="C100" s="57"/>
      <c r="D100" s="54"/>
      <c r="E100" s="50">
        <f>SUM(H98+K98+N98+Q98+T98)</f>
        <v>3995</v>
      </c>
      <c r="F100" s="128"/>
      <c r="G100" s="116"/>
      <c r="H100" s="131"/>
      <c r="I100" s="128"/>
      <c r="J100" s="116"/>
      <c r="K100" s="131"/>
      <c r="L100" s="128"/>
      <c r="M100" s="116"/>
      <c r="N100" s="131"/>
      <c r="O100" s="120"/>
      <c r="P100" s="116"/>
      <c r="Q100" s="131"/>
      <c r="R100" s="120"/>
      <c r="S100" s="116"/>
      <c r="T100" s="131"/>
      <c r="U100" s="18">
        <v>0</v>
      </c>
      <c r="V100" s="17"/>
      <c r="W100" s="17"/>
    </row>
    <row r="101" spans="1:23" s="87" customFormat="1" ht="27" customHeight="1" thickBot="1">
      <c r="A101" s="242" t="s">
        <v>89</v>
      </c>
      <c r="B101" s="243"/>
      <c r="C101" s="244"/>
      <c r="D101" s="83">
        <f>SUM(D102:D104)</f>
        <v>0</v>
      </c>
      <c r="E101" s="84">
        <f>SUM(E102)</f>
        <v>42992</v>
      </c>
      <c r="F101" s="88">
        <f>SUM(F102)</f>
        <v>30992</v>
      </c>
      <c r="G101" s="85">
        <f aca="true" t="shared" si="2" ref="G101:U101">SUM(G102)</f>
        <v>30992</v>
      </c>
      <c r="H101" s="85">
        <f t="shared" si="2"/>
        <v>0</v>
      </c>
      <c r="I101" s="88">
        <f t="shared" si="2"/>
        <v>3000</v>
      </c>
      <c r="J101" s="85">
        <f t="shared" si="2"/>
        <v>3000</v>
      </c>
      <c r="K101" s="85">
        <f t="shared" si="2"/>
        <v>0</v>
      </c>
      <c r="L101" s="88">
        <f t="shared" si="2"/>
        <v>3000</v>
      </c>
      <c r="M101" s="85">
        <f t="shared" si="2"/>
        <v>3000</v>
      </c>
      <c r="N101" s="85">
        <f t="shared" si="2"/>
        <v>0</v>
      </c>
      <c r="O101" s="88">
        <f t="shared" si="2"/>
        <v>3000</v>
      </c>
      <c r="P101" s="85">
        <f t="shared" si="2"/>
        <v>3000</v>
      </c>
      <c r="Q101" s="85">
        <f t="shared" si="2"/>
        <v>0</v>
      </c>
      <c r="R101" s="88">
        <f t="shared" si="2"/>
        <v>3000</v>
      </c>
      <c r="S101" s="85">
        <f t="shared" si="2"/>
        <v>3000</v>
      </c>
      <c r="T101" s="85">
        <f t="shared" si="2"/>
        <v>0</v>
      </c>
      <c r="U101" s="84">
        <f t="shared" si="2"/>
        <v>0</v>
      </c>
      <c r="V101" s="86"/>
      <c r="W101" s="86"/>
    </row>
    <row r="102" spans="1:23" ht="16.5" customHeight="1">
      <c r="A102" s="149" t="s">
        <v>92</v>
      </c>
      <c r="B102" s="187" t="s">
        <v>94</v>
      </c>
      <c r="C102" s="58">
        <v>2007</v>
      </c>
      <c r="D102" s="140">
        <v>0</v>
      </c>
      <c r="E102" s="146">
        <f>SUM(F102+I102+L102+O102+R102)</f>
        <v>42992</v>
      </c>
      <c r="F102" s="112">
        <f>SUM(G102:H104)</f>
        <v>30992</v>
      </c>
      <c r="G102" s="114">
        <v>30992</v>
      </c>
      <c r="H102" s="129">
        <v>0</v>
      </c>
      <c r="I102" s="112">
        <f>SUM(J102:K104)</f>
        <v>3000</v>
      </c>
      <c r="J102" s="114">
        <v>3000</v>
      </c>
      <c r="K102" s="129">
        <v>0</v>
      </c>
      <c r="L102" s="112">
        <f>SUM(M102:N104)</f>
        <v>3000</v>
      </c>
      <c r="M102" s="114">
        <v>3000</v>
      </c>
      <c r="N102" s="129">
        <v>0</v>
      </c>
      <c r="O102" s="118">
        <f>SUM(P102:Q104)</f>
        <v>3000</v>
      </c>
      <c r="P102" s="114">
        <v>3000</v>
      </c>
      <c r="Q102" s="129">
        <v>0</v>
      </c>
      <c r="R102" s="118">
        <f>SUM(S102:T104)</f>
        <v>3000</v>
      </c>
      <c r="S102" s="114">
        <v>3000</v>
      </c>
      <c r="T102" s="129">
        <v>0</v>
      </c>
      <c r="U102" s="194">
        <v>0</v>
      </c>
      <c r="V102" s="17"/>
      <c r="W102" s="17"/>
    </row>
    <row r="103" spans="1:23" ht="11.25" customHeight="1">
      <c r="A103" s="150"/>
      <c r="B103" s="188"/>
      <c r="C103" s="59">
        <v>2011</v>
      </c>
      <c r="D103" s="141"/>
      <c r="E103" s="147"/>
      <c r="F103" s="127"/>
      <c r="G103" s="115"/>
      <c r="H103" s="130"/>
      <c r="I103" s="127"/>
      <c r="J103" s="115"/>
      <c r="K103" s="130"/>
      <c r="L103" s="127"/>
      <c r="M103" s="115"/>
      <c r="N103" s="130"/>
      <c r="O103" s="119"/>
      <c r="P103" s="115"/>
      <c r="Q103" s="130"/>
      <c r="R103" s="119"/>
      <c r="S103" s="115"/>
      <c r="T103" s="130"/>
      <c r="U103" s="195"/>
      <c r="V103" s="17"/>
      <c r="W103" s="17"/>
    </row>
    <row r="104" spans="1:23" ht="20.25" customHeight="1" thickBot="1">
      <c r="A104" s="151"/>
      <c r="B104" s="189"/>
      <c r="C104" s="60"/>
      <c r="D104" s="54"/>
      <c r="E104" s="50">
        <f>SUM(H102+K102+N102+Q102+T102+U104)</f>
        <v>0</v>
      </c>
      <c r="F104" s="128"/>
      <c r="G104" s="116"/>
      <c r="H104" s="131"/>
      <c r="I104" s="128"/>
      <c r="J104" s="116"/>
      <c r="K104" s="131"/>
      <c r="L104" s="128"/>
      <c r="M104" s="116"/>
      <c r="N104" s="131"/>
      <c r="O104" s="120"/>
      <c r="P104" s="116"/>
      <c r="Q104" s="131"/>
      <c r="R104" s="120"/>
      <c r="S104" s="116"/>
      <c r="T104" s="131"/>
      <c r="U104" s="18">
        <v>0</v>
      </c>
      <c r="V104" s="17"/>
      <c r="W104" s="17"/>
    </row>
    <row r="105" spans="1:23" ht="20.25" customHeight="1">
      <c r="A105" s="78"/>
      <c r="B105" s="89"/>
      <c r="C105" s="81"/>
      <c r="D105" s="82"/>
      <c r="E105" s="74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75"/>
      <c r="U105" s="75"/>
      <c r="V105" s="17"/>
      <c r="W105" s="17"/>
    </row>
    <row r="106" spans="1:23" ht="20.25" customHeight="1" thickBot="1">
      <c r="A106" s="78"/>
      <c r="B106" s="89"/>
      <c r="C106" s="81"/>
      <c r="D106" s="82"/>
      <c r="E106" s="74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75"/>
      <c r="U106" s="75"/>
      <c r="V106" s="17"/>
      <c r="W106" s="17"/>
    </row>
    <row r="107" spans="1:23" s="14" customFormat="1" ht="24.75" customHeight="1" thickBot="1">
      <c r="A107" s="3"/>
      <c r="B107" s="205" t="s">
        <v>23</v>
      </c>
      <c r="C107" s="224" t="s">
        <v>31</v>
      </c>
      <c r="D107" s="121" t="s">
        <v>30</v>
      </c>
      <c r="E107" s="167" t="s">
        <v>42</v>
      </c>
      <c r="F107" s="170">
        <v>2007</v>
      </c>
      <c r="G107" s="171"/>
      <c r="H107" s="172"/>
      <c r="I107" s="170">
        <v>2008</v>
      </c>
      <c r="J107" s="171"/>
      <c r="K107" s="172"/>
      <c r="L107" s="170">
        <v>2009</v>
      </c>
      <c r="M107" s="171"/>
      <c r="N107" s="172"/>
      <c r="O107" s="170">
        <v>2010</v>
      </c>
      <c r="P107" s="171"/>
      <c r="Q107" s="172"/>
      <c r="R107" s="170">
        <v>2011</v>
      </c>
      <c r="S107" s="171"/>
      <c r="T107" s="171"/>
      <c r="U107" s="4" t="s">
        <v>39</v>
      </c>
      <c r="V107" s="13"/>
      <c r="W107" s="13"/>
    </row>
    <row r="108" spans="1:23" s="16" customFormat="1" ht="22.5" customHeight="1">
      <c r="A108" s="5" t="s">
        <v>0</v>
      </c>
      <c r="B108" s="206"/>
      <c r="C108" s="225"/>
      <c r="D108" s="122"/>
      <c r="E108" s="168"/>
      <c r="F108" s="173" t="s">
        <v>1</v>
      </c>
      <c r="G108" s="175" t="s">
        <v>16</v>
      </c>
      <c r="H108" s="178" t="s">
        <v>14</v>
      </c>
      <c r="I108" s="173" t="s">
        <v>2</v>
      </c>
      <c r="J108" s="175" t="s">
        <v>16</v>
      </c>
      <c r="K108" s="178" t="s">
        <v>14</v>
      </c>
      <c r="L108" s="173" t="s">
        <v>3</v>
      </c>
      <c r="M108" s="175" t="s">
        <v>16</v>
      </c>
      <c r="N108" s="178" t="s">
        <v>14</v>
      </c>
      <c r="O108" s="173" t="s">
        <v>40</v>
      </c>
      <c r="P108" s="175" t="s">
        <v>16</v>
      </c>
      <c r="Q108" s="178" t="s">
        <v>14</v>
      </c>
      <c r="R108" s="174" t="s">
        <v>41</v>
      </c>
      <c r="S108" s="175" t="s">
        <v>16</v>
      </c>
      <c r="T108" s="178" t="s">
        <v>14</v>
      </c>
      <c r="U108" s="198" t="s">
        <v>13</v>
      </c>
      <c r="V108" s="15"/>
      <c r="W108" s="15"/>
    </row>
    <row r="109" spans="1:23" s="16" customFormat="1" ht="53.25" customHeight="1">
      <c r="A109" s="5" t="s">
        <v>4</v>
      </c>
      <c r="B109" s="207"/>
      <c r="C109" s="225"/>
      <c r="D109" s="122"/>
      <c r="E109" s="169"/>
      <c r="F109" s="174"/>
      <c r="G109" s="176"/>
      <c r="H109" s="179"/>
      <c r="I109" s="174"/>
      <c r="J109" s="176"/>
      <c r="K109" s="179"/>
      <c r="L109" s="174"/>
      <c r="M109" s="176"/>
      <c r="N109" s="179"/>
      <c r="O109" s="174"/>
      <c r="P109" s="176"/>
      <c r="Q109" s="179"/>
      <c r="R109" s="184"/>
      <c r="S109" s="176"/>
      <c r="T109" s="179"/>
      <c r="U109" s="199"/>
      <c r="V109" s="15"/>
      <c r="W109" s="15"/>
    </row>
    <row r="110" spans="1:23" s="16" customFormat="1" ht="33" customHeight="1" thickBot="1">
      <c r="A110" s="6"/>
      <c r="B110" s="51" t="s">
        <v>24</v>
      </c>
      <c r="C110" s="226"/>
      <c r="D110" s="123"/>
      <c r="E110" s="49" t="s">
        <v>10</v>
      </c>
      <c r="F110" s="7" t="s">
        <v>25</v>
      </c>
      <c r="G110" s="177"/>
      <c r="H110" s="180"/>
      <c r="I110" s="7" t="s">
        <v>26</v>
      </c>
      <c r="J110" s="177"/>
      <c r="K110" s="180"/>
      <c r="L110" s="7" t="s">
        <v>27</v>
      </c>
      <c r="M110" s="177"/>
      <c r="N110" s="180"/>
      <c r="O110" s="7" t="s">
        <v>28</v>
      </c>
      <c r="P110" s="177"/>
      <c r="Q110" s="180"/>
      <c r="R110" s="7" t="s">
        <v>29</v>
      </c>
      <c r="S110" s="177"/>
      <c r="T110" s="180"/>
      <c r="U110" s="8" t="s">
        <v>9</v>
      </c>
      <c r="V110" s="15"/>
      <c r="W110" s="15"/>
    </row>
    <row r="111" spans="1:23" ht="15" thickBot="1">
      <c r="A111" s="9">
        <v>1</v>
      </c>
      <c r="B111" s="43">
        <v>2</v>
      </c>
      <c r="C111" s="39">
        <v>3</v>
      </c>
      <c r="D111" s="48">
        <v>4</v>
      </c>
      <c r="E111" s="46">
        <v>5</v>
      </c>
      <c r="F111" s="42">
        <v>6</v>
      </c>
      <c r="G111" s="41">
        <v>7</v>
      </c>
      <c r="H111" s="33">
        <v>8</v>
      </c>
      <c r="I111" s="9">
        <v>9</v>
      </c>
      <c r="J111" s="43">
        <v>10</v>
      </c>
      <c r="K111" s="44">
        <v>11</v>
      </c>
      <c r="L111" s="42">
        <v>12</v>
      </c>
      <c r="M111" s="47">
        <v>13</v>
      </c>
      <c r="N111" s="40">
        <v>14</v>
      </c>
      <c r="O111" s="9">
        <v>15</v>
      </c>
      <c r="P111" s="33">
        <v>16</v>
      </c>
      <c r="Q111" s="9">
        <v>17</v>
      </c>
      <c r="R111" s="9">
        <v>18</v>
      </c>
      <c r="S111" s="33">
        <v>19</v>
      </c>
      <c r="T111" s="45">
        <v>20</v>
      </c>
      <c r="U111" s="46">
        <v>21</v>
      </c>
      <c r="V111" s="10"/>
      <c r="W111" s="10"/>
    </row>
    <row r="112" spans="1:23" ht="27.75" customHeight="1" thickBot="1">
      <c r="A112" s="110"/>
      <c r="B112" s="91"/>
      <c r="C112" s="92"/>
      <c r="D112" s="245">
        <f aca="true" t="shared" si="3" ref="D112:U112">SUM(D101+D75+D13)</f>
        <v>12272</v>
      </c>
      <c r="E112" s="93">
        <f t="shared" si="3"/>
        <v>430463</v>
      </c>
      <c r="F112" s="117">
        <f t="shared" si="3"/>
        <v>46148</v>
      </c>
      <c r="G112" s="181">
        <f t="shared" si="3"/>
        <v>44979</v>
      </c>
      <c r="H112" s="181">
        <f t="shared" si="3"/>
        <v>1169</v>
      </c>
      <c r="I112" s="117">
        <f t="shared" si="3"/>
        <v>97668</v>
      </c>
      <c r="J112" s="181">
        <f t="shared" si="3"/>
        <v>44096</v>
      </c>
      <c r="K112" s="181">
        <f t="shared" si="3"/>
        <v>53572</v>
      </c>
      <c r="L112" s="117">
        <f t="shared" si="3"/>
        <v>98025</v>
      </c>
      <c r="M112" s="181">
        <f t="shared" si="3"/>
        <v>41120</v>
      </c>
      <c r="N112" s="181">
        <f t="shared" si="3"/>
        <v>56905</v>
      </c>
      <c r="O112" s="117">
        <f t="shared" si="3"/>
        <v>90411</v>
      </c>
      <c r="P112" s="181">
        <f t="shared" si="3"/>
        <v>36687</v>
      </c>
      <c r="Q112" s="181">
        <f t="shared" si="3"/>
        <v>53724</v>
      </c>
      <c r="R112" s="117">
        <f t="shared" si="3"/>
        <v>82616</v>
      </c>
      <c r="S112" s="181">
        <f t="shared" si="3"/>
        <v>34668</v>
      </c>
      <c r="T112" s="181">
        <f t="shared" si="3"/>
        <v>47948</v>
      </c>
      <c r="U112" s="106">
        <f t="shared" si="3"/>
        <v>2342</v>
      </c>
      <c r="V112" s="10"/>
      <c r="W112" s="10"/>
    </row>
    <row r="113" spans="1:21" ht="24.75" customHeight="1" thickBot="1">
      <c r="A113" s="247" t="s">
        <v>86</v>
      </c>
      <c r="B113" s="248"/>
      <c r="C113" s="249"/>
      <c r="D113" s="246"/>
      <c r="E113" s="105">
        <f>SUM(E76+E14)</f>
        <v>226008</v>
      </c>
      <c r="F113" s="111"/>
      <c r="G113" s="111"/>
      <c r="H113" s="111"/>
      <c r="I113" s="111"/>
      <c r="J113" s="111"/>
      <c r="K113" s="111"/>
      <c r="L113" s="111"/>
      <c r="M113" s="111"/>
      <c r="N113" s="111"/>
      <c r="O113" s="111"/>
      <c r="P113" s="111"/>
      <c r="Q113" s="111"/>
      <c r="R113" s="111"/>
      <c r="S113" s="111"/>
      <c r="T113" s="111"/>
      <c r="U113" s="107">
        <f>SUM(U76+U14)</f>
        <v>13253</v>
      </c>
    </row>
    <row r="114" spans="1:21" ht="15" customHeight="1">
      <c r="A114" s="68"/>
      <c r="B114" s="69"/>
      <c r="C114" s="70"/>
      <c r="D114" s="71"/>
      <c r="E114" s="74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2"/>
      <c r="R114" s="75"/>
      <c r="S114" s="72"/>
      <c r="T114" s="72"/>
      <c r="U114" s="73"/>
    </row>
    <row r="115" spans="1:21" ht="15" customHeight="1">
      <c r="A115" s="68"/>
      <c r="B115" s="69"/>
      <c r="C115" s="70"/>
      <c r="D115" s="71"/>
      <c r="E115" s="74"/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2"/>
      <c r="R115" s="75"/>
      <c r="S115" s="72"/>
      <c r="T115" s="72"/>
      <c r="U115" s="73"/>
    </row>
    <row r="116" spans="2:21" ht="12.75">
      <c r="B116" s="220" t="s">
        <v>95</v>
      </c>
      <c r="C116" s="221"/>
      <c r="D116" s="222"/>
      <c r="E116" s="223"/>
      <c r="F116" s="223"/>
      <c r="G116" s="223"/>
      <c r="H116" s="223"/>
      <c r="I116" s="223"/>
      <c r="J116" s="223"/>
      <c r="K116" s="223"/>
      <c r="L116" s="223"/>
      <c r="M116" s="223"/>
      <c r="N116" s="223"/>
      <c r="O116" s="196"/>
      <c r="P116" s="196"/>
      <c r="Q116" s="196"/>
      <c r="R116" s="196"/>
      <c r="S116" s="196"/>
      <c r="T116" s="196"/>
      <c r="U116" s="196"/>
    </row>
    <row r="117" spans="2:20" ht="27.75" customHeight="1">
      <c r="B117" s="250" t="s">
        <v>96</v>
      </c>
      <c r="C117" s="251"/>
      <c r="D117" s="252"/>
      <c r="E117" s="253"/>
      <c r="F117" s="253"/>
      <c r="G117" s="253"/>
      <c r="H117" s="253"/>
      <c r="I117" s="253"/>
      <c r="J117" s="253"/>
      <c r="K117" s="253"/>
      <c r="L117" s="253"/>
      <c r="M117" s="253"/>
      <c r="N117" s="253"/>
      <c r="O117" s="253"/>
      <c r="P117" s="193"/>
      <c r="Q117" s="193"/>
      <c r="R117" s="193"/>
      <c r="S117" s="193"/>
      <c r="T117" s="193"/>
    </row>
    <row r="118" spans="2:20" ht="23.25" customHeight="1">
      <c r="B118" s="185" t="s">
        <v>91</v>
      </c>
      <c r="C118" s="193"/>
      <c r="D118" s="193"/>
      <c r="E118" s="193"/>
      <c r="F118" s="193"/>
      <c r="G118" s="193"/>
      <c r="H118" s="193"/>
      <c r="I118" s="193"/>
      <c r="J118" s="193"/>
      <c r="K118" s="193"/>
      <c r="L118" s="193"/>
      <c r="M118" s="193"/>
      <c r="N118" s="193"/>
      <c r="O118" s="193"/>
      <c r="P118" s="193"/>
      <c r="Q118" s="90"/>
      <c r="R118" s="90"/>
      <c r="S118" s="90"/>
      <c r="T118" s="90"/>
    </row>
    <row r="119" ht="15" customHeight="1"/>
    <row r="120" spans="1:8" ht="12.75" customHeight="1">
      <c r="A120" s="100"/>
      <c r="B120" s="185" t="s">
        <v>81</v>
      </c>
      <c r="C120" s="185"/>
      <c r="D120" s="185"/>
      <c r="E120" s="185"/>
      <c r="F120" s="185"/>
      <c r="G120" s="185"/>
      <c r="H120" s="185"/>
    </row>
    <row r="121" spans="1:8" ht="12.75" customHeight="1">
      <c r="A121" s="100"/>
      <c r="B121" s="186"/>
      <c r="C121" s="185"/>
      <c r="D121" s="185"/>
      <c r="E121" s="185"/>
      <c r="F121" s="185"/>
      <c r="G121" s="185"/>
      <c r="H121" s="185"/>
    </row>
    <row r="122" spans="2:4" ht="12.75">
      <c r="B122" s="2"/>
      <c r="C122" s="2"/>
      <c r="D122" s="2"/>
    </row>
    <row r="123" spans="2:8" ht="12.75">
      <c r="B123" s="104" t="s">
        <v>68</v>
      </c>
      <c r="C123" s="190" t="s">
        <v>76</v>
      </c>
      <c r="D123" s="191"/>
      <c r="E123" s="191"/>
      <c r="F123" s="191"/>
      <c r="G123" s="191"/>
      <c r="H123" s="192"/>
    </row>
    <row r="124" spans="2:8" ht="12.75">
      <c r="B124" s="102" t="s">
        <v>69</v>
      </c>
      <c r="C124" s="124" t="s">
        <v>113</v>
      </c>
      <c r="D124" s="182"/>
      <c r="E124" s="182"/>
      <c r="F124" s="182"/>
      <c r="G124" s="182"/>
      <c r="H124" s="183"/>
    </row>
    <row r="125" spans="2:8" ht="12.75">
      <c r="B125" s="103" t="s">
        <v>70</v>
      </c>
      <c r="C125" s="124" t="s">
        <v>77</v>
      </c>
      <c r="D125" s="182"/>
      <c r="E125" s="182"/>
      <c r="F125" s="182"/>
      <c r="G125" s="182"/>
      <c r="H125" s="183"/>
    </row>
    <row r="126" spans="2:8" ht="12.75">
      <c r="B126" s="101" t="s">
        <v>71</v>
      </c>
      <c r="C126" s="124" t="s">
        <v>78</v>
      </c>
      <c r="D126" s="125"/>
      <c r="E126" s="125"/>
      <c r="F126" s="125"/>
      <c r="G126" s="125"/>
      <c r="H126" s="126"/>
    </row>
    <row r="127" spans="2:8" ht="15" customHeight="1">
      <c r="B127" s="101" t="s">
        <v>72</v>
      </c>
      <c r="C127" s="124" t="s">
        <v>115</v>
      </c>
      <c r="D127" s="125"/>
      <c r="E127" s="125"/>
      <c r="F127" s="125"/>
      <c r="G127" s="125"/>
      <c r="H127" s="126"/>
    </row>
    <row r="128" spans="2:8" ht="12.75">
      <c r="B128" s="101" t="s">
        <v>73</v>
      </c>
      <c r="C128" s="124" t="s">
        <v>114</v>
      </c>
      <c r="D128" s="125"/>
      <c r="E128" s="125"/>
      <c r="F128" s="125"/>
      <c r="G128" s="125"/>
      <c r="H128" s="126"/>
    </row>
    <row r="129" spans="2:8" ht="13.5" customHeight="1">
      <c r="B129" s="101" t="s">
        <v>74</v>
      </c>
      <c r="C129" s="124" t="s">
        <v>79</v>
      </c>
      <c r="D129" s="125"/>
      <c r="E129" s="125"/>
      <c r="F129" s="125"/>
      <c r="G129" s="125"/>
      <c r="H129" s="126"/>
    </row>
    <row r="130" spans="2:8" ht="12.75">
      <c r="B130" s="101" t="s">
        <v>75</v>
      </c>
      <c r="C130" s="124" t="s">
        <v>80</v>
      </c>
      <c r="D130" s="125"/>
      <c r="E130" s="125"/>
      <c r="F130" s="125"/>
      <c r="G130" s="125"/>
      <c r="H130" s="126"/>
    </row>
    <row r="143" ht="13.5" thickBot="1"/>
    <row r="144" spans="1:21" ht="12.75">
      <c r="A144" s="159" t="s">
        <v>100</v>
      </c>
      <c r="B144" s="160"/>
      <c r="C144" s="161"/>
      <c r="D144" s="208">
        <f>SUM(D146:D160)</f>
        <v>613</v>
      </c>
      <c r="E144" s="94">
        <f>SUM(E146+E149+E152+E155+E158)</f>
        <v>33414</v>
      </c>
      <c r="F144" s="112">
        <f aca="true" t="shared" si="4" ref="F144:T144">SUM(F146:F160)</f>
        <v>1600</v>
      </c>
      <c r="G144" s="135">
        <f t="shared" si="4"/>
        <v>1600</v>
      </c>
      <c r="H144" s="137">
        <f t="shared" si="4"/>
        <v>0</v>
      </c>
      <c r="I144" s="112">
        <f t="shared" si="4"/>
        <v>10944</v>
      </c>
      <c r="J144" s="135">
        <f t="shared" si="4"/>
        <v>6084</v>
      </c>
      <c r="K144" s="137">
        <f t="shared" si="4"/>
        <v>4860</v>
      </c>
      <c r="L144" s="112">
        <f t="shared" si="4"/>
        <v>8000</v>
      </c>
      <c r="M144" s="135">
        <f t="shared" si="4"/>
        <v>2100</v>
      </c>
      <c r="N144" s="137">
        <f t="shared" si="4"/>
        <v>5900</v>
      </c>
      <c r="O144" s="112">
        <f t="shared" si="4"/>
        <v>7370</v>
      </c>
      <c r="P144" s="135">
        <f t="shared" si="4"/>
        <v>1638</v>
      </c>
      <c r="Q144" s="137">
        <f t="shared" si="4"/>
        <v>5732</v>
      </c>
      <c r="R144" s="112">
        <f t="shared" si="4"/>
        <v>2000</v>
      </c>
      <c r="S144" s="135">
        <f t="shared" si="4"/>
        <v>300</v>
      </c>
      <c r="T144" s="137">
        <f t="shared" si="4"/>
        <v>1700</v>
      </c>
      <c r="U144" s="98">
        <f>SUM(U146+U149+U152+U155+U158)</f>
        <v>600</v>
      </c>
    </row>
    <row r="145" spans="1:21" ht="13.5" thickBot="1">
      <c r="A145" s="162"/>
      <c r="B145" s="163"/>
      <c r="C145" s="164"/>
      <c r="D145" s="212"/>
      <c r="E145" s="95">
        <f>SUM(E148+E151+E154+E157+E160)</f>
        <v>21092</v>
      </c>
      <c r="F145" s="113"/>
      <c r="G145" s="136"/>
      <c r="H145" s="138"/>
      <c r="I145" s="113"/>
      <c r="J145" s="136"/>
      <c r="K145" s="138"/>
      <c r="L145" s="113"/>
      <c r="M145" s="136"/>
      <c r="N145" s="138"/>
      <c r="O145" s="113"/>
      <c r="P145" s="136"/>
      <c r="Q145" s="138"/>
      <c r="R145" s="113"/>
      <c r="S145" s="136"/>
      <c r="T145" s="138"/>
      <c r="U145" s="99">
        <f>SUM(U148+U151+U154+U157+U160)</f>
        <v>2900</v>
      </c>
    </row>
    <row r="146" spans="1:23" ht="16.5" customHeight="1">
      <c r="A146" s="132" t="s">
        <v>92</v>
      </c>
      <c r="B146" s="142" t="s">
        <v>57</v>
      </c>
      <c r="C146" s="58">
        <v>2004</v>
      </c>
      <c r="D146" s="140">
        <v>436</v>
      </c>
      <c r="E146" s="146">
        <f>SUM(F146+I146+L146+O146+R146+U146+U148)</f>
        <v>7120</v>
      </c>
      <c r="F146" s="112">
        <f>SUM(G146:H148)</f>
        <v>100</v>
      </c>
      <c r="G146" s="114">
        <v>100</v>
      </c>
      <c r="H146" s="129">
        <v>0</v>
      </c>
      <c r="I146" s="112">
        <f>SUM(J146:K148)</f>
        <v>2400</v>
      </c>
      <c r="J146" s="114">
        <v>960</v>
      </c>
      <c r="K146" s="129">
        <v>1440</v>
      </c>
      <c r="L146" s="112">
        <f>SUM(M146:N148)</f>
        <v>3000</v>
      </c>
      <c r="M146" s="114">
        <v>1200</v>
      </c>
      <c r="N146" s="129">
        <v>1800</v>
      </c>
      <c r="O146" s="118">
        <f>SUM(P146:Q148)</f>
        <v>1620</v>
      </c>
      <c r="P146" s="114">
        <v>588</v>
      </c>
      <c r="Q146" s="129">
        <v>1032</v>
      </c>
      <c r="R146" s="118">
        <f>SUM(S146:T148)</f>
        <v>0</v>
      </c>
      <c r="S146" s="114">
        <v>0</v>
      </c>
      <c r="T146" s="129">
        <v>0</v>
      </c>
      <c r="U146" s="146">
        <v>0</v>
      </c>
      <c r="V146" s="17"/>
      <c r="W146" s="17"/>
    </row>
    <row r="147" spans="1:23" ht="21.75" customHeight="1">
      <c r="A147" s="133"/>
      <c r="B147" s="143"/>
      <c r="C147" s="59">
        <v>2010</v>
      </c>
      <c r="D147" s="141"/>
      <c r="E147" s="147"/>
      <c r="F147" s="127"/>
      <c r="G147" s="115"/>
      <c r="H147" s="130"/>
      <c r="I147" s="127"/>
      <c r="J147" s="115"/>
      <c r="K147" s="130"/>
      <c r="L147" s="127"/>
      <c r="M147" s="115"/>
      <c r="N147" s="130"/>
      <c r="O147" s="119"/>
      <c r="P147" s="115"/>
      <c r="Q147" s="130"/>
      <c r="R147" s="119"/>
      <c r="S147" s="115"/>
      <c r="T147" s="130"/>
      <c r="U147" s="219"/>
      <c r="V147" s="17"/>
      <c r="W147" s="17"/>
    </row>
    <row r="148" spans="1:23" ht="26.25" customHeight="1" thickBot="1">
      <c r="A148" s="134"/>
      <c r="B148" s="77" t="s">
        <v>111</v>
      </c>
      <c r="C148" s="59"/>
      <c r="D148" s="63"/>
      <c r="E148" s="79">
        <f>SUM(H146+K146+N146+Q146+T146+U148)</f>
        <v>4272</v>
      </c>
      <c r="F148" s="127"/>
      <c r="G148" s="115"/>
      <c r="H148" s="130"/>
      <c r="I148" s="127"/>
      <c r="J148" s="115"/>
      <c r="K148" s="130"/>
      <c r="L148" s="127"/>
      <c r="M148" s="115"/>
      <c r="N148" s="130"/>
      <c r="O148" s="139"/>
      <c r="P148" s="115"/>
      <c r="Q148" s="130"/>
      <c r="R148" s="139"/>
      <c r="S148" s="115"/>
      <c r="T148" s="130"/>
      <c r="U148" s="80">
        <v>0</v>
      </c>
      <c r="V148" s="17"/>
      <c r="W148" s="17"/>
    </row>
    <row r="149" spans="1:23" ht="21" customHeight="1">
      <c r="A149" s="132" t="s">
        <v>49</v>
      </c>
      <c r="B149" s="142" t="s">
        <v>21</v>
      </c>
      <c r="C149" s="58">
        <v>2006</v>
      </c>
      <c r="D149" s="140">
        <v>77</v>
      </c>
      <c r="E149" s="146">
        <f>SUM(F149+I149+L149+O149+R149+U149+U151)</f>
        <v>2844</v>
      </c>
      <c r="F149" s="112">
        <f>SUM(G149:H151)</f>
        <v>100</v>
      </c>
      <c r="G149" s="114">
        <v>100</v>
      </c>
      <c r="H149" s="129">
        <v>0</v>
      </c>
      <c r="I149" s="112">
        <f>SUM(J149:K151)</f>
        <v>2744</v>
      </c>
      <c r="J149" s="114">
        <v>2744</v>
      </c>
      <c r="K149" s="129">
        <v>0</v>
      </c>
      <c r="L149" s="112">
        <v>0</v>
      </c>
      <c r="M149" s="114">
        <v>0</v>
      </c>
      <c r="N149" s="129">
        <v>0</v>
      </c>
      <c r="O149" s="118">
        <v>0</v>
      </c>
      <c r="P149" s="114">
        <v>0</v>
      </c>
      <c r="Q149" s="129">
        <v>0</v>
      </c>
      <c r="R149" s="118">
        <v>0</v>
      </c>
      <c r="S149" s="114">
        <v>0</v>
      </c>
      <c r="T149" s="129">
        <v>0</v>
      </c>
      <c r="U149" s="194">
        <v>0</v>
      </c>
      <c r="V149" s="17"/>
      <c r="W149" s="17"/>
    </row>
    <row r="150" spans="1:23" ht="12" customHeight="1">
      <c r="A150" s="133"/>
      <c r="B150" s="143"/>
      <c r="C150" s="59">
        <v>2008</v>
      </c>
      <c r="D150" s="141"/>
      <c r="E150" s="147"/>
      <c r="F150" s="127"/>
      <c r="G150" s="115"/>
      <c r="H150" s="130"/>
      <c r="I150" s="127"/>
      <c r="J150" s="115"/>
      <c r="K150" s="130"/>
      <c r="L150" s="127"/>
      <c r="M150" s="115"/>
      <c r="N150" s="130"/>
      <c r="O150" s="119"/>
      <c r="P150" s="115"/>
      <c r="Q150" s="130"/>
      <c r="R150" s="119"/>
      <c r="S150" s="115"/>
      <c r="T150" s="130"/>
      <c r="U150" s="195"/>
      <c r="V150" s="17"/>
      <c r="W150" s="17"/>
    </row>
    <row r="151" spans="1:23" ht="29.25" customHeight="1" thickBot="1">
      <c r="A151" s="134"/>
      <c r="B151" s="52" t="s">
        <v>22</v>
      </c>
      <c r="C151" s="60"/>
      <c r="D151" s="54"/>
      <c r="E151" s="50">
        <f>SUM(H149+K149+N149+Q149+T149+U151)</f>
        <v>0</v>
      </c>
      <c r="F151" s="128"/>
      <c r="G151" s="116"/>
      <c r="H151" s="131"/>
      <c r="I151" s="128"/>
      <c r="J151" s="116"/>
      <c r="K151" s="131"/>
      <c r="L151" s="128"/>
      <c r="M151" s="116"/>
      <c r="N151" s="131"/>
      <c r="O151" s="120"/>
      <c r="P151" s="116"/>
      <c r="Q151" s="131"/>
      <c r="R151" s="120"/>
      <c r="S151" s="116"/>
      <c r="T151" s="131"/>
      <c r="U151" s="18">
        <v>0</v>
      </c>
      <c r="V151" s="17"/>
      <c r="W151" s="17"/>
    </row>
    <row r="152" spans="1:23" ht="16.5" customHeight="1">
      <c r="A152" s="132" t="s">
        <v>50</v>
      </c>
      <c r="B152" s="156" t="s">
        <v>32</v>
      </c>
      <c r="C152" s="58">
        <v>2006</v>
      </c>
      <c r="D152" s="140">
        <v>100</v>
      </c>
      <c r="E152" s="146">
        <f>SUM(F152+I152+L152+O152+R152+U152+U154)</f>
        <v>15200</v>
      </c>
      <c r="F152" s="112">
        <f>SUM(G152:H154)</f>
        <v>200</v>
      </c>
      <c r="G152" s="114">
        <v>200</v>
      </c>
      <c r="H152" s="129">
        <v>0</v>
      </c>
      <c r="I152" s="112">
        <f>SUM(J152:K154)</f>
        <v>4000</v>
      </c>
      <c r="J152" s="114">
        <v>580</v>
      </c>
      <c r="K152" s="129">
        <v>3420</v>
      </c>
      <c r="L152" s="112">
        <f>SUM(M152:N154)</f>
        <v>2750</v>
      </c>
      <c r="M152" s="114">
        <v>300</v>
      </c>
      <c r="N152" s="129">
        <v>2450</v>
      </c>
      <c r="O152" s="118">
        <f>SUM(P152:Q154)</f>
        <v>2750</v>
      </c>
      <c r="P152" s="114">
        <v>300</v>
      </c>
      <c r="Q152" s="129">
        <v>2450</v>
      </c>
      <c r="R152" s="118">
        <f>SUM(S152:T154)</f>
        <v>2000</v>
      </c>
      <c r="S152" s="114">
        <v>300</v>
      </c>
      <c r="T152" s="129">
        <v>1700</v>
      </c>
      <c r="U152" s="194">
        <v>600</v>
      </c>
      <c r="V152" s="17"/>
      <c r="W152" s="17"/>
    </row>
    <row r="153" spans="1:23" ht="23.25" customHeight="1">
      <c r="A153" s="133"/>
      <c r="B153" s="157"/>
      <c r="C153" s="65"/>
      <c r="D153" s="141"/>
      <c r="E153" s="147"/>
      <c r="F153" s="127"/>
      <c r="G153" s="115"/>
      <c r="H153" s="130"/>
      <c r="I153" s="127"/>
      <c r="J153" s="115"/>
      <c r="K153" s="130"/>
      <c r="L153" s="127"/>
      <c r="M153" s="115"/>
      <c r="N153" s="130"/>
      <c r="O153" s="119"/>
      <c r="P153" s="115"/>
      <c r="Q153" s="130"/>
      <c r="R153" s="119"/>
      <c r="S153" s="115"/>
      <c r="T153" s="130"/>
      <c r="U153" s="195"/>
      <c r="V153" s="17"/>
      <c r="W153" s="17"/>
    </row>
    <row r="154" spans="1:23" ht="27" customHeight="1" thickBot="1">
      <c r="A154" s="134"/>
      <c r="B154" s="52" t="s">
        <v>116</v>
      </c>
      <c r="C154" s="60">
        <v>2013</v>
      </c>
      <c r="D154" s="54"/>
      <c r="E154" s="50">
        <f>SUM(H152+K152+N152+Q152+T152+U154)</f>
        <v>12920</v>
      </c>
      <c r="F154" s="128"/>
      <c r="G154" s="116"/>
      <c r="H154" s="131"/>
      <c r="I154" s="128"/>
      <c r="J154" s="116"/>
      <c r="K154" s="131"/>
      <c r="L154" s="128"/>
      <c r="M154" s="116"/>
      <c r="N154" s="131"/>
      <c r="O154" s="120"/>
      <c r="P154" s="116"/>
      <c r="Q154" s="131"/>
      <c r="R154" s="120"/>
      <c r="S154" s="116"/>
      <c r="T154" s="131"/>
      <c r="U154" s="18">
        <v>2900</v>
      </c>
      <c r="V154" s="17"/>
      <c r="W154" s="17"/>
    </row>
    <row r="155" spans="1:23" ht="16.5" customHeight="1">
      <c r="A155" s="132" t="s">
        <v>51</v>
      </c>
      <c r="B155" s="165" t="s">
        <v>83</v>
      </c>
      <c r="C155" s="55">
        <v>2007</v>
      </c>
      <c r="D155" s="140">
        <v>0</v>
      </c>
      <c r="E155" s="146">
        <f>SUM(F155+I155+L155+O155+R155+U155+U157)</f>
        <v>2700</v>
      </c>
      <c r="F155" s="112">
        <f>SUM(G155:H157)</f>
        <v>1200</v>
      </c>
      <c r="G155" s="114">
        <v>1200</v>
      </c>
      <c r="H155" s="129">
        <v>0</v>
      </c>
      <c r="I155" s="112">
        <f>SUM(J155:K157)</f>
        <v>1500</v>
      </c>
      <c r="J155" s="114">
        <v>1500</v>
      </c>
      <c r="K155" s="129">
        <v>0</v>
      </c>
      <c r="L155" s="112">
        <f>SUM(M155:N157)</f>
        <v>0</v>
      </c>
      <c r="M155" s="114">
        <v>0</v>
      </c>
      <c r="N155" s="129">
        <v>0</v>
      </c>
      <c r="O155" s="118">
        <f>SUM(P155:Q157)</f>
        <v>0</v>
      </c>
      <c r="P155" s="114">
        <v>0</v>
      </c>
      <c r="Q155" s="129">
        <v>0</v>
      </c>
      <c r="R155" s="118">
        <f>SUM(S155:T157)</f>
        <v>0</v>
      </c>
      <c r="S155" s="114">
        <v>0</v>
      </c>
      <c r="T155" s="129">
        <v>0</v>
      </c>
      <c r="U155" s="194">
        <v>0</v>
      </c>
      <c r="V155" s="17"/>
      <c r="W155" s="17"/>
    </row>
    <row r="156" spans="1:23" ht="17.25" customHeight="1">
      <c r="A156" s="133"/>
      <c r="B156" s="166"/>
      <c r="C156" s="56">
        <v>2008</v>
      </c>
      <c r="D156" s="141"/>
      <c r="E156" s="147"/>
      <c r="F156" s="127"/>
      <c r="G156" s="115"/>
      <c r="H156" s="130"/>
      <c r="I156" s="127"/>
      <c r="J156" s="115"/>
      <c r="K156" s="130"/>
      <c r="L156" s="127"/>
      <c r="M156" s="115"/>
      <c r="N156" s="130"/>
      <c r="O156" s="119"/>
      <c r="P156" s="115"/>
      <c r="Q156" s="130"/>
      <c r="R156" s="119"/>
      <c r="S156" s="115"/>
      <c r="T156" s="130"/>
      <c r="U156" s="195"/>
      <c r="V156" s="17"/>
      <c r="W156" s="17"/>
    </row>
    <row r="157" spans="1:23" ht="17.25" customHeight="1" thickBot="1">
      <c r="A157" s="134"/>
      <c r="B157" s="67" t="s">
        <v>97</v>
      </c>
      <c r="C157" s="57"/>
      <c r="D157" s="54"/>
      <c r="E157" s="50">
        <f>SUM(H155+K155+N155+Q155)</f>
        <v>0</v>
      </c>
      <c r="F157" s="128"/>
      <c r="G157" s="116"/>
      <c r="H157" s="131"/>
      <c r="I157" s="128"/>
      <c r="J157" s="116"/>
      <c r="K157" s="131"/>
      <c r="L157" s="128"/>
      <c r="M157" s="116"/>
      <c r="N157" s="131"/>
      <c r="O157" s="120"/>
      <c r="P157" s="116"/>
      <c r="Q157" s="131"/>
      <c r="R157" s="120"/>
      <c r="S157" s="116"/>
      <c r="T157" s="131"/>
      <c r="U157" s="18">
        <v>0</v>
      </c>
      <c r="V157" s="17"/>
      <c r="W157" s="17"/>
    </row>
    <row r="158" spans="1:21" ht="12.75">
      <c r="A158" s="132" t="s">
        <v>58</v>
      </c>
      <c r="B158" s="142" t="s">
        <v>101</v>
      </c>
      <c r="C158" s="58">
        <v>2008</v>
      </c>
      <c r="D158" s="140">
        <v>0</v>
      </c>
      <c r="E158" s="146">
        <f>SUM(F158+I158+L158+O158+R158+U158+U160)</f>
        <v>5550</v>
      </c>
      <c r="F158" s="112">
        <f>SUM(G158:H160)</f>
        <v>0</v>
      </c>
      <c r="G158" s="114">
        <v>0</v>
      </c>
      <c r="H158" s="129">
        <v>0</v>
      </c>
      <c r="I158" s="112">
        <f>SUM(J158:K160)</f>
        <v>300</v>
      </c>
      <c r="J158" s="114">
        <v>300</v>
      </c>
      <c r="K158" s="129">
        <v>0</v>
      </c>
      <c r="L158" s="112">
        <f>SUM(M158:N160)</f>
        <v>2250</v>
      </c>
      <c r="M158" s="114">
        <v>600</v>
      </c>
      <c r="N158" s="129">
        <v>1650</v>
      </c>
      <c r="O158" s="118">
        <f>SUM(P158:Q160)</f>
        <v>3000</v>
      </c>
      <c r="P158" s="114">
        <v>750</v>
      </c>
      <c r="Q158" s="129">
        <v>2250</v>
      </c>
      <c r="R158" s="118">
        <f>SUM(S158:T160)</f>
        <v>0</v>
      </c>
      <c r="S158" s="114">
        <v>0</v>
      </c>
      <c r="T158" s="129">
        <v>0</v>
      </c>
      <c r="U158" s="146">
        <v>0</v>
      </c>
    </row>
    <row r="159" spans="1:21" ht="12.75">
      <c r="A159" s="133"/>
      <c r="B159" s="143"/>
      <c r="C159" s="59">
        <v>2010</v>
      </c>
      <c r="D159" s="141"/>
      <c r="E159" s="147"/>
      <c r="F159" s="127"/>
      <c r="G159" s="115"/>
      <c r="H159" s="130"/>
      <c r="I159" s="127"/>
      <c r="J159" s="115"/>
      <c r="K159" s="130"/>
      <c r="L159" s="127"/>
      <c r="M159" s="115"/>
      <c r="N159" s="130"/>
      <c r="O159" s="119"/>
      <c r="P159" s="115"/>
      <c r="Q159" s="130"/>
      <c r="R159" s="119"/>
      <c r="S159" s="115"/>
      <c r="T159" s="130"/>
      <c r="U159" s="219"/>
    </row>
    <row r="160" spans="1:21" ht="26.25" thickBot="1">
      <c r="A160" s="134"/>
      <c r="B160" s="109" t="s">
        <v>117</v>
      </c>
      <c r="C160" s="60"/>
      <c r="D160" s="54"/>
      <c r="E160" s="50">
        <f>SUM(H158+K158+N158+Q158+T158+U160)</f>
        <v>3900</v>
      </c>
      <c r="F160" s="128"/>
      <c r="G160" s="116"/>
      <c r="H160" s="131"/>
      <c r="I160" s="128"/>
      <c r="J160" s="116"/>
      <c r="K160" s="131"/>
      <c r="L160" s="128"/>
      <c r="M160" s="116"/>
      <c r="N160" s="131"/>
      <c r="O160" s="120"/>
      <c r="P160" s="116"/>
      <c r="Q160" s="131"/>
      <c r="R160" s="120"/>
      <c r="S160" s="116"/>
      <c r="T160" s="131"/>
      <c r="U160" s="19">
        <v>0</v>
      </c>
    </row>
  </sheetData>
  <mergeCells count="817">
    <mergeCell ref="M144:M145"/>
    <mergeCell ref="N144:N145"/>
    <mergeCell ref="N72:N74"/>
    <mergeCell ref="O72:O74"/>
    <mergeCell ref="M108:M110"/>
    <mergeCell ref="M89:M91"/>
    <mergeCell ref="N77:N79"/>
    <mergeCell ref="R92:R94"/>
    <mergeCell ref="P72:P74"/>
    <mergeCell ref="Q72:Q74"/>
    <mergeCell ref="R72:R74"/>
    <mergeCell ref="Q144:Q145"/>
    <mergeCell ref="P112:P113"/>
    <mergeCell ref="Q112:Q113"/>
    <mergeCell ref="R112:R113"/>
    <mergeCell ref="P158:P160"/>
    <mergeCell ref="Q158:Q160"/>
    <mergeCell ref="G72:G74"/>
    <mergeCell ref="J72:J74"/>
    <mergeCell ref="K72:K74"/>
    <mergeCell ref="N158:N160"/>
    <mergeCell ref="K158:K160"/>
    <mergeCell ref="L158:L160"/>
    <mergeCell ref="M158:M160"/>
    <mergeCell ref="L144:L145"/>
    <mergeCell ref="D158:D159"/>
    <mergeCell ref="E158:E159"/>
    <mergeCell ref="F158:F160"/>
    <mergeCell ref="O158:O160"/>
    <mergeCell ref="G158:G160"/>
    <mergeCell ref="H158:H160"/>
    <mergeCell ref="I158:I160"/>
    <mergeCell ref="J158:J160"/>
    <mergeCell ref="R158:R160"/>
    <mergeCell ref="F112:F113"/>
    <mergeCell ref="B117:T117"/>
    <mergeCell ref="J108:J110"/>
    <mergeCell ref="G144:G145"/>
    <mergeCell ref="P144:P145"/>
    <mergeCell ref="H144:H145"/>
    <mergeCell ref="I144:I145"/>
    <mergeCell ref="J144:J145"/>
    <mergeCell ref="K144:K145"/>
    <mergeCell ref="D112:D113"/>
    <mergeCell ref="B107:B109"/>
    <mergeCell ref="C107:C110"/>
    <mergeCell ref="A113:C113"/>
    <mergeCell ref="J98:J100"/>
    <mergeCell ref="L95:L97"/>
    <mergeCell ref="A13:C14"/>
    <mergeCell ref="A75:C76"/>
    <mergeCell ref="A69:A71"/>
    <mergeCell ref="A72:A74"/>
    <mergeCell ref="A54:A56"/>
    <mergeCell ref="A51:A53"/>
    <mergeCell ref="H95:H97"/>
    <mergeCell ref="I86:I88"/>
    <mergeCell ref="G102:G104"/>
    <mergeCell ref="N108:N110"/>
    <mergeCell ref="J89:J91"/>
    <mergeCell ref="K89:K91"/>
    <mergeCell ref="N102:N104"/>
    <mergeCell ref="K95:K97"/>
    <mergeCell ref="N89:N91"/>
    <mergeCell ref="K92:K94"/>
    <mergeCell ref="M98:M100"/>
    <mergeCell ref="I89:I91"/>
    <mergeCell ref="J112:J113"/>
    <mergeCell ref="K112:K113"/>
    <mergeCell ref="L112:L113"/>
    <mergeCell ref="I112:I113"/>
    <mergeCell ref="B39:B40"/>
    <mergeCell ref="B83:B84"/>
    <mergeCell ref="B152:B153"/>
    <mergeCell ref="B77:B78"/>
    <mergeCell ref="B95:B96"/>
    <mergeCell ref="A101:C101"/>
    <mergeCell ref="A42:A44"/>
    <mergeCell ref="E45:E46"/>
    <mergeCell ref="D54:D55"/>
    <mergeCell ref="D152:D153"/>
    <mergeCell ref="D60:D61"/>
    <mergeCell ref="D63:D64"/>
    <mergeCell ref="D92:D93"/>
    <mergeCell ref="D98:D99"/>
    <mergeCell ref="D72:D73"/>
    <mergeCell ref="D89:D90"/>
    <mergeCell ref="A66:A68"/>
    <mergeCell ref="E66:E67"/>
    <mergeCell ref="F66:F68"/>
    <mergeCell ref="F63:F65"/>
    <mergeCell ref="N33:N35"/>
    <mergeCell ref="N36:N38"/>
    <mergeCell ref="F42:F44"/>
    <mergeCell ref="D36:D37"/>
    <mergeCell ref="P45:P47"/>
    <mergeCell ref="Q45:Q47"/>
    <mergeCell ref="P39:P41"/>
    <mergeCell ref="G36:G38"/>
    <mergeCell ref="G39:G41"/>
    <mergeCell ref="J36:J38"/>
    <mergeCell ref="J39:J41"/>
    <mergeCell ref="P63:P65"/>
    <mergeCell ref="Q54:Q56"/>
    <mergeCell ref="Q51:Q53"/>
    <mergeCell ref="T6:U6"/>
    <mergeCell ref="T39:T41"/>
    <mergeCell ref="T42:T44"/>
    <mergeCell ref="T45:T47"/>
    <mergeCell ref="R30:R32"/>
    <mergeCell ref="S30:S32"/>
    <mergeCell ref="T27:T29"/>
    <mergeCell ref="F6:O6"/>
    <mergeCell ref="L9:L10"/>
    <mergeCell ref="N9:N11"/>
    <mergeCell ref="T9:T11"/>
    <mergeCell ref="R8:T8"/>
    <mergeCell ref="I9:I10"/>
    <mergeCell ref="S9:S11"/>
    <mergeCell ref="Q9:Q11"/>
    <mergeCell ref="K9:K11"/>
    <mergeCell ref="G18:G20"/>
    <mergeCell ref="H21:H23"/>
    <mergeCell ref="J18:J20"/>
    <mergeCell ref="I18:I20"/>
    <mergeCell ref="L18:L20"/>
    <mergeCell ref="H18:H20"/>
    <mergeCell ref="K18:K20"/>
    <mergeCell ref="L21:L23"/>
    <mergeCell ref="K21:K23"/>
    <mergeCell ref="M24:M26"/>
    <mergeCell ref="I21:I23"/>
    <mergeCell ref="J21:J23"/>
    <mergeCell ref="G21:G23"/>
    <mergeCell ref="L24:L26"/>
    <mergeCell ref="B16:B17"/>
    <mergeCell ref="D21:D22"/>
    <mergeCell ref="E18:E19"/>
    <mergeCell ref="D15:D16"/>
    <mergeCell ref="D18:D19"/>
    <mergeCell ref="E21:E22"/>
    <mergeCell ref="B18:B19"/>
    <mergeCell ref="J13:J14"/>
    <mergeCell ref="G15:G16"/>
    <mergeCell ref="M15:M17"/>
    <mergeCell ref="J15:J17"/>
    <mergeCell ref="K15:K17"/>
    <mergeCell ref="L13:L14"/>
    <mergeCell ref="P30:P32"/>
    <mergeCell ref="Q33:Q35"/>
    <mergeCell ref="O36:O38"/>
    <mergeCell ref="P36:P38"/>
    <mergeCell ref="Q36:Q38"/>
    <mergeCell ref="S149:S151"/>
    <mergeCell ref="S57:S59"/>
    <mergeCell ref="S63:S65"/>
    <mergeCell ref="S33:S35"/>
    <mergeCell ref="S51:S53"/>
    <mergeCell ref="S69:S71"/>
    <mergeCell ref="S72:S74"/>
    <mergeCell ref="S144:S145"/>
    <mergeCell ref="S112:S113"/>
    <mergeCell ref="P66:P68"/>
    <mergeCell ref="S146:S148"/>
    <mergeCell ref="T144:T145"/>
    <mergeCell ref="S66:S68"/>
    <mergeCell ref="T66:T68"/>
    <mergeCell ref="Q66:Q68"/>
    <mergeCell ref="Q102:Q104"/>
    <mergeCell ref="Q146:Q148"/>
    <mergeCell ref="P146:P148"/>
    <mergeCell ref="T72:T74"/>
    <mergeCell ref="O27:O29"/>
    <mergeCell ref="S36:S38"/>
    <mergeCell ref="S42:S44"/>
    <mergeCell ref="S48:S50"/>
    <mergeCell ref="P33:P35"/>
    <mergeCell ref="Q39:Q41"/>
    <mergeCell ref="O30:O32"/>
    <mergeCell ref="S39:S41"/>
    <mergeCell ref="O33:O35"/>
    <mergeCell ref="O39:O41"/>
    <mergeCell ref="T18:T20"/>
    <mergeCell ref="T21:T23"/>
    <mergeCell ref="Q24:Q26"/>
    <mergeCell ref="T24:T26"/>
    <mergeCell ref="Q27:Q29"/>
    <mergeCell ref="S18:S20"/>
    <mergeCell ref="R18:R20"/>
    <mergeCell ref="S27:S29"/>
    <mergeCell ref="R27:R29"/>
    <mergeCell ref="Q21:Q23"/>
    <mergeCell ref="Q18:Q20"/>
    <mergeCell ref="P15:P17"/>
    <mergeCell ref="N18:N20"/>
    <mergeCell ref="P21:P23"/>
    <mergeCell ref="P18:P20"/>
    <mergeCell ref="O15:O17"/>
    <mergeCell ref="O18:O20"/>
    <mergeCell ref="O21:O23"/>
    <mergeCell ref="N15:N17"/>
    <mergeCell ref="R15:R17"/>
    <mergeCell ref="Q15:Q17"/>
    <mergeCell ref="C8:C11"/>
    <mergeCell ref="H15:H17"/>
    <mergeCell ref="F15:F17"/>
    <mergeCell ref="D8:D11"/>
    <mergeCell ref="E8:E10"/>
    <mergeCell ref="F9:F10"/>
    <mergeCell ref="P9:P11"/>
    <mergeCell ref="M9:M11"/>
    <mergeCell ref="U155:U156"/>
    <mergeCell ref="S108:S110"/>
    <mergeCell ref="S83:S85"/>
    <mergeCell ref="T89:T91"/>
    <mergeCell ref="S89:S91"/>
    <mergeCell ref="S86:S88"/>
    <mergeCell ref="T83:T85"/>
    <mergeCell ref="S92:S94"/>
    <mergeCell ref="T112:T113"/>
    <mergeCell ref="S102:S104"/>
    <mergeCell ref="U158:U159"/>
    <mergeCell ref="S75:S76"/>
    <mergeCell ref="S152:S154"/>
    <mergeCell ref="S80:S82"/>
    <mergeCell ref="S77:S79"/>
    <mergeCell ref="S98:S100"/>
    <mergeCell ref="B116:U116"/>
    <mergeCell ref="C128:H128"/>
    <mergeCell ref="U152:U153"/>
    <mergeCell ref="S95:S97"/>
    <mergeCell ref="S158:S160"/>
    <mergeCell ref="T158:T160"/>
    <mergeCell ref="S155:S157"/>
    <mergeCell ref="T155:T157"/>
    <mergeCell ref="I83:I85"/>
    <mergeCell ref="Q149:Q151"/>
    <mergeCell ref="J146:J148"/>
    <mergeCell ref="J95:J97"/>
    <mergeCell ref="O149:O151"/>
    <mergeCell ref="P149:P151"/>
    <mergeCell ref="I107:K107"/>
    <mergeCell ref="J92:J94"/>
    <mergeCell ref="I95:I97"/>
    <mergeCell ref="K102:K104"/>
    <mergeCell ref="O75:O76"/>
    <mergeCell ref="K83:K85"/>
    <mergeCell ref="J83:J85"/>
    <mergeCell ref="J80:J82"/>
    <mergeCell ref="O83:O85"/>
    <mergeCell ref="K77:K79"/>
    <mergeCell ref="K75:K76"/>
    <mergeCell ref="N80:N82"/>
    <mergeCell ref="M77:M79"/>
    <mergeCell ref="U146:U147"/>
    <mergeCell ref="U66:U67"/>
    <mergeCell ref="U102:U103"/>
    <mergeCell ref="U108:U109"/>
    <mergeCell ref="U69:U70"/>
    <mergeCell ref="U72:U73"/>
    <mergeCell ref="U92:U93"/>
    <mergeCell ref="U86:U87"/>
    <mergeCell ref="U77:U78"/>
    <mergeCell ref="U89:U90"/>
    <mergeCell ref="T57:T59"/>
    <mergeCell ref="U63:U64"/>
    <mergeCell ref="S54:S56"/>
    <mergeCell ref="U42:U43"/>
    <mergeCell ref="U51:U52"/>
    <mergeCell ref="U48:U49"/>
    <mergeCell ref="T51:T53"/>
    <mergeCell ref="T48:T50"/>
    <mergeCell ref="T54:T56"/>
    <mergeCell ref="S45:S47"/>
    <mergeCell ref="U83:U84"/>
    <mergeCell ref="U57:U58"/>
    <mergeCell ref="U54:U55"/>
    <mergeCell ref="U60:U61"/>
    <mergeCell ref="U80:U81"/>
    <mergeCell ref="U39:U40"/>
    <mergeCell ref="T30:T32"/>
    <mergeCell ref="U33:U34"/>
    <mergeCell ref="U149:U150"/>
    <mergeCell ref="T33:T35"/>
    <mergeCell ref="T149:T151"/>
    <mergeCell ref="T36:T38"/>
    <mergeCell ref="U36:U37"/>
    <mergeCell ref="T69:T71"/>
    <mergeCell ref="U45:U46"/>
    <mergeCell ref="U24:U25"/>
    <mergeCell ref="U30:U31"/>
    <mergeCell ref="U27:U28"/>
    <mergeCell ref="U21:U22"/>
    <mergeCell ref="O54:O56"/>
    <mergeCell ref="P48:P50"/>
    <mergeCell ref="O60:O62"/>
    <mergeCell ref="O57:O59"/>
    <mergeCell ref="P54:P56"/>
    <mergeCell ref="P57:P59"/>
    <mergeCell ref="O48:O50"/>
    <mergeCell ref="O51:O53"/>
    <mergeCell ref="P60:P62"/>
    <mergeCell ref="P51:P53"/>
    <mergeCell ref="O63:O65"/>
    <mergeCell ref="O69:O71"/>
    <mergeCell ref="O66:O68"/>
    <mergeCell ref="N63:N65"/>
    <mergeCell ref="N66:N68"/>
    <mergeCell ref="G48:G50"/>
    <mergeCell ref="H63:H65"/>
    <mergeCell ref="G63:G65"/>
    <mergeCell ref="G57:G59"/>
    <mergeCell ref="H57:H59"/>
    <mergeCell ref="J57:J59"/>
    <mergeCell ref="I57:I59"/>
    <mergeCell ref="I60:I62"/>
    <mergeCell ref="G146:G148"/>
    <mergeCell ref="H72:H74"/>
    <mergeCell ref="C129:H129"/>
    <mergeCell ref="F144:F145"/>
    <mergeCell ref="J66:J68"/>
    <mergeCell ref="I66:I68"/>
    <mergeCell ref="J63:J65"/>
    <mergeCell ref="U15:U16"/>
    <mergeCell ref="U18:U19"/>
    <mergeCell ref="S15:S17"/>
    <mergeCell ref="G60:G62"/>
    <mergeCell ref="J42:J44"/>
    <mergeCell ref="J45:J47"/>
    <mergeCell ref="J60:J62"/>
    <mergeCell ref="J48:J50"/>
    <mergeCell ref="J51:J53"/>
    <mergeCell ref="J54:J56"/>
    <mergeCell ref="I80:I82"/>
    <mergeCell ref="I92:I94"/>
    <mergeCell ref="I69:I71"/>
    <mergeCell ref="A5:U5"/>
    <mergeCell ref="G9:G11"/>
    <mergeCell ref="J9:J11"/>
    <mergeCell ref="M18:M20"/>
    <mergeCell ref="H9:H11"/>
    <mergeCell ref="L8:N8"/>
    <mergeCell ref="R9:R10"/>
    <mergeCell ref="I77:I79"/>
    <mergeCell ref="I75:I76"/>
    <mergeCell ref="I63:I65"/>
    <mergeCell ref="I72:I74"/>
    <mergeCell ref="J69:J71"/>
    <mergeCell ref="A39:A41"/>
    <mergeCell ref="G98:G100"/>
    <mergeCell ref="E54:E55"/>
    <mergeCell ref="E60:E61"/>
    <mergeCell ref="F98:F100"/>
    <mergeCell ref="E92:E93"/>
    <mergeCell ref="F95:F97"/>
    <mergeCell ref="E80:E81"/>
    <mergeCell ref="G80:G82"/>
    <mergeCell ref="B69:B70"/>
    <mergeCell ref="B63:B64"/>
    <mergeCell ref="A98:A100"/>
    <mergeCell ref="B80:B81"/>
    <mergeCell ref="A95:A97"/>
    <mergeCell ref="A86:A88"/>
    <mergeCell ref="B92:B93"/>
    <mergeCell ref="B98:B99"/>
    <mergeCell ref="A63:A65"/>
    <mergeCell ref="A92:A94"/>
    <mergeCell ref="T152:T154"/>
    <mergeCell ref="T146:T148"/>
    <mergeCell ref="T60:T62"/>
    <mergeCell ref="T75:T76"/>
    <mergeCell ref="T98:T100"/>
    <mergeCell ref="T80:T82"/>
    <mergeCell ref="T86:T88"/>
    <mergeCell ref="T102:T104"/>
    <mergeCell ref="T92:T94"/>
    <mergeCell ref="T77:T79"/>
    <mergeCell ref="B72:B73"/>
    <mergeCell ref="T95:T97"/>
    <mergeCell ref="T63:T65"/>
    <mergeCell ref="S21:S23"/>
    <mergeCell ref="R24:R26"/>
    <mergeCell ref="S24:S26"/>
    <mergeCell ref="R21:R23"/>
    <mergeCell ref="R42:R44"/>
    <mergeCell ref="R63:R65"/>
    <mergeCell ref="R54:R56"/>
    <mergeCell ref="R51:R53"/>
    <mergeCell ref="F146:F148"/>
    <mergeCell ref="E146:E147"/>
    <mergeCell ref="D146:D147"/>
    <mergeCell ref="O86:O88"/>
    <mergeCell ref="K146:K148"/>
    <mergeCell ref="G112:G113"/>
    <mergeCell ref="K108:K110"/>
    <mergeCell ref="L107:N107"/>
    <mergeCell ref="L108:L109"/>
    <mergeCell ref="D80:D81"/>
    <mergeCell ref="D75:D76"/>
    <mergeCell ref="E51:E52"/>
    <mergeCell ref="D144:D145"/>
    <mergeCell ref="E72:E73"/>
    <mergeCell ref="D102:D103"/>
    <mergeCell ref="E69:E70"/>
    <mergeCell ref="E98:E99"/>
    <mergeCell ref="D77:D78"/>
    <mergeCell ref="E86:E87"/>
    <mergeCell ref="E63:E64"/>
    <mergeCell ref="F51:F53"/>
    <mergeCell ref="B66:B67"/>
    <mergeCell ref="B54:B55"/>
    <mergeCell ref="B57:B58"/>
    <mergeCell ref="B60:B61"/>
    <mergeCell ref="D66:D67"/>
    <mergeCell ref="F57:F59"/>
    <mergeCell ref="D45:D46"/>
    <mergeCell ref="D51:D52"/>
    <mergeCell ref="B42:B43"/>
    <mergeCell ref="D42:D43"/>
    <mergeCell ref="B45:B46"/>
    <mergeCell ref="F21:F23"/>
    <mergeCell ref="B21:B22"/>
    <mergeCell ref="B24:B25"/>
    <mergeCell ref="D24:D25"/>
    <mergeCell ref="F24:F26"/>
    <mergeCell ref="E24:E25"/>
    <mergeCell ref="F18:F20"/>
    <mergeCell ref="B8:B10"/>
    <mergeCell ref="L15:L17"/>
    <mergeCell ref="E15:E16"/>
    <mergeCell ref="D13:D14"/>
    <mergeCell ref="F13:F14"/>
    <mergeCell ref="I13:I14"/>
    <mergeCell ref="G13:G14"/>
    <mergeCell ref="H13:H14"/>
    <mergeCell ref="K13:K14"/>
    <mergeCell ref="S4:U4"/>
    <mergeCell ref="S3:U3"/>
    <mergeCell ref="I15:I17"/>
    <mergeCell ref="F8:H8"/>
    <mergeCell ref="U9:U10"/>
    <mergeCell ref="O8:Q8"/>
    <mergeCell ref="I8:K8"/>
    <mergeCell ref="O9:O10"/>
    <mergeCell ref="F3:O3"/>
    <mergeCell ref="T15:T17"/>
    <mergeCell ref="U98:U99"/>
    <mergeCell ref="U95:U96"/>
    <mergeCell ref="O89:O91"/>
    <mergeCell ref="Q95:Q97"/>
    <mergeCell ref="P92:P94"/>
    <mergeCell ref="Q92:Q94"/>
    <mergeCell ref="O95:O97"/>
    <mergeCell ref="O98:O100"/>
    <mergeCell ref="Q98:Q100"/>
    <mergeCell ref="R98:R100"/>
    <mergeCell ref="Q152:Q154"/>
    <mergeCell ref="B118:P118"/>
    <mergeCell ref="M102:M104"/>
    <mergeCell ref="N98:N100"/>
    <mergeCell ref="B146:B147"/>
    <mergeCell ref="M152:M154"/>
    <mergeCell ref="L149:L151"/>
    <mergeCell ref="K149:K151"/>
    <mergeCell ref="L146:L148"/>
    <mergeCell ref="L152:L154"/>
    <mergeCell ref="L83:L85"/>
    <mergeCell ref="M42:M44"/>
    <mergeCell ref="M83:M85"/>
    <mergeCell ref="L48:L50"/>
    <mergeCell ref="L72:L74"/>
    <mergeCell ref="M72:M74"/>
    <mergeCell ref="L66:L68"/>
    <mergeCell ref="M66:M68"/>
    <mergeCell ref="M45:M47"/>
    <mergeCell ref="L60:L62"/>
    <mergeCell ref="K48:K50"/>
    <mergeCell ref="K60:K62"/>
    <mergeCell ref="K63:K65"/>
    <mergeCell ref="M86:M88"/>
    <mergeCell ref="M54:M56"/>
    <mergeCell ref="K57:K59"/>
    <mergeCell ref="K66:K68"/>
    <mergeCell ref="K54:K56"/>
    <mergeCell ref="L54:L56"/>
    <mergeCell ref="L77:L79"/>
    <mergeCell ref="P27:P29"/>
    <mergeCell ref="Q30:Q32"/>
    <mergeCell ref="M21:M23"/>
    <mergeCell ref="N21:N23"/>
    <mergeCell ref="N27:N29"/>
    <mergeCell ref="M27:M29"/>
    <mergeCell ref="N30:N32"/>
    <mergeCell ref="P24:P26"/>
    <mergeCell ref="O24:O26"/>
    <mergeCell ref="M30:M32"/>
    <mergeCell ref="L45:L47"/>
    <mergeCell ref="K27:K29"/>
    <mergeCell ref="K39:K41"/>
    <mergeCell ref="K42:K44"/>
    <mergeCell ref="L42:L44"/>
    <mergeCell ref="L33:L35"/>
    <mergeCell ref="L39:L41"/>
    <mergeCell ref="K45:K47"/>
    <mergeCell ref="D39:D40"/>
    <mergeCell ref="E39:E40"/>
    <mergeCell ref="L27:L29"/>
    <mergeCell ref="K24:K26"/>
    <mergeCell ref="G24:G26"/>
    <mergeCell ref="J33:J35"/>
    <mergeCell ref="I33:I35"/>
    <mergeCell ref="I36:I38"/>
    <mergeCell ref="I39:I41"/>
    <mergeCell ref="H39:H41"/>
    <mergeCell ref="H54:H56"/>
    <mergeCell ref="I42:I44"/>
    <mergeCell ref="I45:I47"/>
    <mergeCell ref="I48:I50"/>
    <mergeCell ref="I54:I56"/>
    <mergeCell ref="H42:H44"/>
    <mergeCell ref="H45:H47"/>
    <mergeCell ref="H51:H53"/>
    <mergeCell ref="I51:I53"/>
    <mergeCell ref="H48:H50"/>
    <mergeCell ref="G45:G47"/>
    <mergeCell ref="H146:H148"/>
    <mergeCell ref="H60:H62"/>
    <mergeCell ref="G66:G68"/>
    <mergeCell ref="H66:H68"/>
    <mergeCell ref="G69:G71"/>
    <mergeCell ref="H69:H71"/>
    <mergeCell ref="G54:G56"/>
    <mergeCell ref="G51:G53"/>
    <mergeCell ref="G92:G94"/>
    <mergeCell ref="G42:G44"/>
    <mergeCell ref="I24:I26"/>
    <mergeCell ref="J24:J26"/>
    <mergeCell ref="I27:I29"/>
    <mergeCell ref="J30:J32"/>
    <mergeCell ref="J27:J29"/>
    <mergeCell ref="G33:G35"/>
    <mergeCell ref="H24:H26"/>
    <mergeCell ref="H36:H38"/>
    <mergeCell ref="H33:H35"/>
    <mergeCell ref="G77:G79"/>
    <mergeCell ref="C127:H127"/>
    <mergeCell ref="B120:H121"/>
    <mergeCell ref="H112:H113"/>
    <mergeCell ref="F77:F79"/>
    <mergeCell ref="F83:F85"/>
    <mergeCell ref="D95:D96"/>
    <mergeCell ref="H92:H94"/>
    <mergeCell ref="F92:F94"/>
    <mergeCell ref="B102:B104"/>
    <mergeCell ref="G30:G32"/>
    <mergeCell ref="G27:G29"/>
    <mergeCell ref="I30:I32"/>
    <mergeCell ref="H30:H32"/>
    <mergeCell ref="H27:H29"/>
    <mergeCell ref="N24:N26"/>
    <mergeCell ref="M36:M38"/>
    <mergeCell ref="N83:N85"/>
    <mergeCell ref="N45:N47"/>
    <mergeCell ref="N51:N53"/>
    <mergeCell ref="M57:M59"/>
    <mergeCell ref="N57:N59"/>
    <mergeCell ref="M75:M76"/>
    <mergeCell ref="N75:N76"/>
    <mergeCell ref="N42:N44"/>
    <mergeCell ref="L51:L53"/>
    <mergeCell ref="K51:K53"/>
    <mergeCell ref="K80:K82"/>
    <mergeCell ref="L80:L82"/>
    <mergeCell ref="L57:L59"/>
    <mergeCell ref="K69:K71"/>
    <mergeCell ref="L69:L71"/>
    <mergeCell ref="K30:K32"/>
    <mergeCell ref="L30:L32"/>
    <mergeCell ref="N39:N41"/>
    <mergeCell ref="L75:L76"/>
    <mergeCell ref="L36:L38"/>
    <mergeCell ref="M33:M35"/>
    <mergeCell ref="K33:K35"/>
    <mergeCell ref="M39:M41"/>
    <mergeCell ref="K36:K38"/>
    <mergeCell ref="L63:L65"/>
    <mergeCell ref="M63:M65"/>
    <mergeCell ref="N48:N50"/>
    <mergeCell ref="M48:M50"/>
    <mergeCell ref="N54:N56"/>
    <mergeCell ref="M51:M53"/>
    <mergeCell ref="M60:M62"/>
    <mergeCell ref="N60:N62"/>
    <mergeCell ref="M80:M82"/>
    <mergeCell ref="R89:R91"/>
    <mergeCell ref="R77:R79"/>
    <mergeCell ref="R86:R88"/>
    <mergeCell ref="R80:R82"/>
    <mergeCell ref="R83:R85"/>
    <mergeCell ref="R152:R154"/>
    <mergeCell ref="R144:R145"/>
    <mergeCell ref="R95:R97"/>
    <mergeCell ref="R108:R109"/>
    <mergeCell ref="R146:R148"/>
    <mergeCell ref="R149:R151"/>
    <mergeCell ref="R102:R104"/>
    <mergeCell ref="P152:P154"/>
    <mergeCell ref="P155:P157"/>
    <mergeCell ref="Q155:Q157"/>
    <mergeCell ref="Q83:Q85"/>
    <mergeCell ref="P102:P104"/>
    <mergeCell ref="P95:P97"/>
    <mergeCell ref="P108:P110"/>
    <mergeCell ref="Q108:Q110"/>
    <mergeCell ref="P83:P85"/>
    <mergeCell ref="Q89:Q91"/>
    <mergeCell ref="P75:P76"/>
    <mergeCell ref="Q75:Q76"/>
    <mergeCell ref="O92:O94"/>
    <mergeCell ref="Q80:Q82"/>
    <mergeCell ref="P89:P91"/>
    <mergeCell ref="Q86:Q88"/>
    <mergeCell ref="P77:P79"/>
    <mergeCell ref="Q77:Q79"/>
    <mergeCell ref="P86:P88"/>
    <mergeCell ref="O80:O82"/>
    <mergeCell ref="F155:F157"/>
    <mergeCell ref="H155:H157"/>
    <mergeCell ref="G155:G157"/>
    <mergeCell ref="F152:F154"/>
    <mergeCell ref="H152:H154"/>
    <mergeCell ref="G152:G154"/>
    <mergeCell ref="E155:E156"/>
    <mergeCell ref="E77:E78"/>
    <mergeCell ref="E42:E43"/>
    <mergeCell ref="E102:E103"/>
    <mergeCell ref="E83:E84"/>
    <mergeCell ref="E89:E90"/>
    <mergeCell ref="C124:H124"/>
    <mergeCell ref="C125:H125"/>
    <mergeCell ref="C126:H126"/>
    <mergeCell ref="D155:D156"/>
    <mergeCell ref="E152:E153"/>
    <mergeCell ref="H102:H104"/>
    <mergeCell ref="H89:H91"/>
    <mergeCell ref="F102:F104"/>
    <mergeCell ref="E95:E96"/>
    <mergeCell ref="G149:G151"/>
    <mergeCell ref="H98:H100"/>
    <mergeCell ref="H149:H151"/>
    <mergeCell ref="C123:H123"/>
    <mergeCell ref="D149:D150"/>
    <mergeCell ref="M146:M148"/>
    <mergeCell ref="J86:J88"/>
    <mergeCell ref="L92:L94"/>
    <mergeCell ref="I98:I100"/>
    <mergeCell ref="M95:M97"/>
    <mergeCell ref="L86:L88"/>
    <mergeCell ref="L89:L91"/>
    <mergeCell ref="K98:K100"/>
    <mergeCell ref="L98:L100"/>
    <mergeCell ref="K86:K88"/>
    <mergeCell ref="N146:N148"/>
    <mergeCell ref="N86:N88"/>
    <mergeCell ref="N112:N113"/>
    <mergeCell ref="I146:I148"/>
    <mergeCell ref="N95:N97"/>
    <mergeCell ref="N92:N94"/>
    <mergeCell ref="M92:M94"/>
    <mergeCell ref="I102:I104"/>
    <mergeCell ref="J102:J104"/>
    <mergeCell ref="M112:M113"/>
    <mergeCell ref="I155:I157"/>
    <mergeCell ref="J155:J157"/>
    <mergeCell ref="K155:K157"/>
    <mergeCell ref="L155:L157"/>
    <mergeCell ref="N152:N154"/>
    <mergeCell ref="N149:N151"/>
    <mergeCell ref="I149:I151"/>
    <mergeCell ref="J149:J151"/>
    <mergeCell ref="K152:K154"/>
    <mergeCell ref="M149:M151"/>
    <mergeCell ref="I152:I154"/>
    <mergeCell ref="J152:J154"/>
    <mergeCell ref="O155:O157"/>
    <mergeCell ref="O102:O104"/>
    <mergeCell ref="O108:O109"/>
    <mergeCell ref="O152:O154"/>
    <mergeCell ref="O146:O148"/>
    <mergeCell ref="R48:R50"/>
    <mergeCell ref="R33:R35"/>
    <mergeCell ref="O42:O44"/>
    <mergeCell ref="P42:P44"/>
    <mergeCell ref="Q42:Q44"/>
    <mergeCell ref="R36:R38"/>
    <mergeCell ref="R39:R41"/>
    <mergeCell ref="O45:O47"/>
    <mergeCell ref="R45:R47"/>
    <mergeCell ref="Q48:Q50"/>
    <mergeCell ref="E107:E109"/>
    <mergeCell ref="O107:Q107"/>
    <mergeCell ref="R107:T107"/>
    <mergeCell ref="F108:F109"/>
    <mergeCell ref="G108:G110"/>
    <mergeCell ref="H108:H110"/>
    <mergeCell ref="I108:I109"/>
    <mergeCell ref="F107:H107"/>
    <mergeCell ref="T108:T110"/>
    <mergeCell ref="S13:S14"/>
    <mergeCell ref="T13:T14"/>
    <mergeCell ref="M13:M14"/>
    <mergeCell ref="N13:N14"/>
    <mergeCell ref="O13:O14"/>
    <mergeCell ref="P13:P14"/>
    <mergeCell ref="Q13:Q14"/>
    <mergeCell ref="R13:R14"/>
    <mergeCell ref="S60:S62"/>
    <mergeCell ref="Q57:Q59"/>
    <mergeCell ref="Q69:Q71"/>
    <mergeCell ref="R57:R59"/>
    <mergeCell ref="Q63:Q65"/>
    <mergeCell ref="R69:R71"/>
    <mergeCell ref="R66:R68"/>
    <mergeCell ref="R60:R62"/>
    <mergeCell ref="Q60:Q62"/>
    <mergeCell ref="G89:G91"/>
    <mergeCell ref="F89:F91"/>
    <mergeCell ref="B89:B90"/>
    <mergeCell ref="R75:R76"/>
    <mergeCell ref="H86:H88"/>
    <mergeCell ref="G86:G88"/>
    <mergeCell ref="F86:F88"/>
    <mergeCell ref="H77:H79"/>
    <mergeCell ref="H80:H82"/>
    <mergeCell ref="G83:G85"/>
    <mergeCell ref="A158:A160"/>
    <mergeCell ref="A152:A154"/>
    <mergeCell ref="A146:A148"/>
    <mergeCell ref="A144:C145"/>
    <mergeCell ref="B155:B156"/>
    <mergeCell ref="B158:B159"/>
    <mergeCell ref="A155:A157"/>
    <mergeCell ref="A149:A151"/>
    <mergeCell ref="B149:B150"/>
    <mergeCell ref="F149:F151"/>
    <mergeCell ref="B30:B31"/>
    <mergeCell ref="D30:D31"/>
    <mergeCell ref="F45:F47"/>
    <mergeCell ref="D69:D70"/>
    <mergeCell ref="B34:B35"/>
    <mergeCell ref="B36:B37"/>
    <mergeCell ref="B51:B52"/>
    <mergeCell ref="D48:D49"/>
    <mergeCell ref="B48:B49"/>
    <mergeCell ref="E149:E150"/>
    <mergeCell ref="A33:A35"/>
    <mergeCell ref="A30:A32"/>
    <mergeCell ref="A45:A47"/>
    <mergeCell ref="A36:A38"/>
    <mergeCell ref="D57:D58"/>
    <mergeCell ref="A102:A104"/>
    <mergeCell ref="A60:A62"/>
    <mergeCell ref="E57:E58"/>
    <mergeCell ref="A89:A91"/>
    <mergeCell ref="F39:F41"/>
    <mergeCell ref="F36:F38"/>
    <mergeCell ref="E36:E37"/>
    <mergeCell ref="E33:E34"/>
    <mergeCell ref="F48:F50"/>
    <mergeCell ref="F60:F62"/>
    <mergeCell ref="F54:F56"/>
    <mergeCell ref="A48:A50"/>
    <mergeCell ref="E48:E49"/>
    <mergeCell ref="A57:A59"/>
    <mergeCell ref="A15:A17"/>
    <mergeCell ref="A18:A20"/>
    <mergeCell ref="A21:A23"/>
    <mergeCell ref="A24:A26"/>
    <mergeCell ref="A27:A29"/>
    <mergeCell ref="F27:F29"/>
    <mergeCell ref="E27:E28"/>
    <mergeCell ref="F33:F35"/>
    <mergeCell ref="F30:F32"/>
    <mergeCell ref="D27:D28"/>
    <mergeCell ref="B27:B28"/>
    <mergeCell ref="D33:D34"/>
    <mergeCell ref="E30:E31"/>
    <mergeCell ref="B86:B87"/>
    <mergeCell ref="M69:M71"/>
    <mergeCell ref="N69:N71"/>
    <mergeCell ref="J75:J76"/>
    <mergeCell ref="J77:J79"/>
    <mergeCell ref="H83:H85"/>
    <mergeCell ref="F69:F71"/>
    <mergeCell ref="F75:F76"/>
    <mergeCell ref="D86:D87"/>
    <mergeCell ref="F80:F82"/>
    <mergeCell ref="P69:P71"/>
    <mergeCell ref="A83:A85"/>
    <mergeCell ref="A77:A79"/>
    <mergeCell ref="A80:A82"/>
    <mergeCell ref="P80:P82"/>
    <mergeCell ref="G75:G76"/>
    <mergeCell ref="H75:H76"/>
    <mergeCell ref="O77:O79"/>
    <mergeCell ref="F72:F74"/>
    <mergeCell ref="D83:D84"/>
    <mergeCell ref="R155:R157"/>
    <mergeCell ref="D107:D110"/>
    <mergeCell ref="C130:H130"/>
    <mergeCell ref="G95:G97"/>
    <mergeCell ref="O112:O113"/>
    <mergeCell ref="O144:O145"/>
    <mergeCell ref="P98:P100"/>
    <mergeCell ref="L102:L104"/>
    <mergeCell ref="M155:M157"/>
    <mergeCell ref="N155:N157"/>
  </mergeCells>
  <printOptions/>
  <pageMargins left="0" right="0" top="0.1968503937007874" bottom="0.1968503937007874" header="0" footer="0"/>
  <pageSetup horizontalDpi="600" verticalDpi="600" orientation="landscape" paperSize="9" scale="64" r:id="rId1"/>
  <headerFooter alignWithMargins="0">
    <oddFooter>&amp;CStrona &amp;P</oddFooter>
  </headerFooter>
  <rowBreaks count="4" manualBreakCount="4">
    <brk id="38" max="20" man="1"/>
    <brk id="74" max="20" man="1"/>
    <brk id="100" max="20" man="1"/>
    <brk id="143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w Piotrkowie Tryb.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Kuna Marcin</dc:creator>
  <cp:keywords/>
  <dc:description/>
  <cp:lastModifiedBy>Szymanska_K</cp:lastModifiedBy>
  <cp:lastPrinted>2007-04-25T12:08:51Z</cp:lastPrinted>
  <dcterms:created xsi:type="dcterms:W3CDTF">2005-01-19T08:32:36Z</dcterms:created>
  <dcterms:modified xsi:type="dcterms:W3CDTF">2007-04-26T07:26:50Z</dcterms:modified>
  <cp:category/>
  <cp:version/>
  <cp:contentType/>
  <cp:contentStatus/>
</cp:coreProperties>
</file>