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<sst xmlns="http://schemas.openxmlformats.org/spreadsheetml/2006/main" count="94" uniqueCount="73">
  <si>
    <t>Załącznik nr 1</t>
  </si>
  <si>
    <t xml:space="preserve">                                         ZMIANY W PLANIE DOCHODÓW</t>
  </si>
  <si>
    <t>Klasyfikacja budżetowa</t>
  </si>
  <si>
    <t>T R E Ś Ć</t>
  </si>
  <si>
    <t>Plan przed zmianą</t>
  </si>
  <si>
    <t>Plan po zmianie</t>
  </si>
  <si>
    <t>A + B</t>
  </si>
  <si>
    <t>DOCHODY OGÓŁEM dotyczące zadań gminy i powiatu</t>
  </si>
  <si>
    <t>DOCHODY  DOTYCZĄCE  ZADAŃ  GMINY</t>
  </si>
  <si>
    <t>A. Dochody ogółem                                    A.I + A.II + A.III + A.IV</t>
  </si>
  <si>
    <t xml:space="preserve">A.I + A.II + A.III </t>
  </si>
  <si>
    <t>A.I Dochody własne (1+2+3+4+5+6)</t>
  </si>
  <si>
    <t>758 - 75814 § 0970</t>
  </si>
  <si>
    <t>różne dochody</t>
  </si>
  <si>
    <t>3. Dochody z majątku gminy</t>
  </si>
  <si>
    <t>6. Dochody własne jednostek budżet.</t>
  </si>
  <si>
    <t>801 - 80101 § 0970</t>
  </si>
  <si>
    <t>wpływy z różnych dochodów</t>
  </si>
  <si>
    <t>801 - 80110 § 0970</t>
  </si>
  <si>
    <t>DOCHODY  DOTYCZĄCE  ZADAŃ  POWIATU</t>
  </si>
  <si>
    <t xml:space="preserve">B. Dochody ogółem                                   </t>
  </si>
  <si>
    <t xml:space="preserve">B.I + B.II + B.III </t>
  </si>
  <si>
    <t>801 - 80140 § 0830</t>
  </si>
  <si>
    <t>wpływy z usług</t>
  </si>
  <si>
    <t>801 - 80140 § 0960</t>
  </si>
  <si>
    <t>wpływy z darowizn</t>
  </si>
  <si>
    <t>Zmiana                                                        (+);(-)</t>
  </si>
  <si>
    <t>853 - 85305 § 0830</t>
  </si>
  <si>
    <t>B.V Dotacje celowe (1+2+3)</t>
  </si>
  <si>
    <t>801 - 80101 § 0750</t>
  </si>
  <si>
    <t>wpływy z najmu</t>
  </si>
  <si>
    <t>854 - 85401 § 0830</t>
  </si>
  <si>
    <t>854 - 85401 § 0970</t>
  </si>
  <si>
    <t>801 - 80104 § 0970</t>
  </si>
  <si>
    <t>801 - 80104 § 0830</t>
  </si>
  <si>
    <t>domy pomocy społecznej</t>
  </si>
  <si>
    <t>Rady Miasta w Piotrkowie Tryb.</t>
  </si>
  <si>
    <t>2. Wpływy z podatków i opłat ust.odręb.przep.</t>
  </si>
  <si>
    <t>900 - 90095 § 0970</t>
  </si>
  <si>
    <t>odszkodowania wynik.z polisy ubezp.majątku</t>
  </si>
  <si>
    <t>2. Różne dochody</t>
  </si>
  <si>
    <t>756 - 75619 § 0420</t>
  </si>
  <si>
    <t>opłata komunikacyjna</t>
  </si>
  <si>
    <t>I. Dochody własne (1+2+3+4+5+6)</t>
  </si>
  <si>
    <t>801 - 80110 § 0750</t>
  </si>
  <si>
    <t>854 - 85412 § 0830</t>
  </si>
  <si>
    <t>854 - 85412 § 0970</t>
  </si>
  <si>
    <t>801 - 80130 § 0830</t>
  </si>
  <si>
    <t>758 - 75814 § 0870</t>
  </si>
  <si>
    <t>wpływy ze sprzedaży składników majątkowych</t>
  </si>
  <si>
    <t>854 - 85417 § 0830</t>
  </si>
  <si>
    <t>854 - 85403 § 0830</t>
  </si>
  <si>
    <t>854 - 85403 § 0970</t>
  </si>
  <si>
    <t>3. Dot.na zad.powierz.i realiz.w ram.poroz.</t>
  </si>
  <si>
    <t>921 - 92116 § 2120</t>
  </si>
  <si>
    <t>bibiloteka</t>
  </si>
  <si>
    <t>852 - 85219 § 0450</t>
  </si>
  <si>
    <t>wpływy z opłat administracyjnych</t>
  </si>
  <si>
    <t>852 - 85202 § 0830</t>
  </si>
  <si>
    <t>852 - 85201 § 0830</t>
  </si>
  <si>
    <t>852 - 85201 § 0750</t>
  </si>
  <si>
    <t>1. Wpływy z usług</t>
  </si>
  <si>
    <t>852 - 85212 § 2910</t>
  </si>
  <si>
    <t>wpł.ze zwrotów dotacji wykorz.niezg.z przezn.</t>
  </si>
  <si>
    <t>wpłaty za pobyt w placówkach opiekuńczych</t>
  </si>
  <si>
    <t xml:space="preserve">3. Dochody z majątku </t>
  </si>
  <si>
    <t>A.III Subwencja ogólna</t>
  </si>
  <si>
    <t>758 - 75801 § 2920</t>
  </si>
  <si>
    <t>część oświatowa</t>
  </si>
  <si>
    <t>754 - 75111 § 6620</t>
  </si>
  <si>
    <t>komendy powiatowe PSP</t>
  </si>
  <si>
    <t>do Uchwały  Nr XLI/672/05</t>
  </si>
  <si>
    <t>z dnia  5 października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</si>
</sst>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25" zoomScaleNormal="125" workbookViewId="0" topLeftCell="A1">
      <selection activeCell="A5" sqref="A5:I6"/>
    </sheetView>
  </sheetViews>
  <sheetFormatPr defaultColWidth="9.140625" defaultRowHeight="12.75"/>
  <cols>
    <col min="1" max="1" width="17.8515625" style="0" customWidth="1"/>
    <col min="2" max="2" width="42.00390625" style="0" customWidth="1"/>
    <col min="3" max="3" width="12.7109375" style="0" customWidth="1"/>
    <col min="4" max="4" width="13.140625" style="0" customWidth="1"/>
    <col min="5" max="5" width="13.421875" style="0" customWidth="1"/>
  </cols>
  <sheetData>
    <row r="1" spans="2:8" ht="15.75" customHeight="1">
      <c r="B1" s="47"/>
      <c r="C1" s="47"/>
      <c r="D1" s="47" t="s">
        <v>0</v>
      </c>
      <c r="E1" s="47"/>
      <c r="G1" s="1"/>
      <c r="H1" s="1"/>
    </row>
    <row r="2" spans="2:8" ht="15" customHeight="1">
      <c r="B2" s="47"/>
      <c r="C2" s="47"/>
      <c r="D2" s="47" t="s">
        <v>71</v>
      </c>
      <c r="E2" s="47"/>
      <c r="G2" s="47"/>
      <c r="H2" s="47"/>
    </row>
    <row r="3" spans="2:9" ht="15" customHeight="1">
      <c r="B3" s="47"/>
      <c r="C3" s="47"/>
      <c r="D3" s="47" t="s">
        <v>36</v>
      </c>
      <c r="E3" s="47"/>
      <c r="G3" s="47"/>
      <c r="H3" s="47"/>
      <c r="I3" s="47"/>
    </row>
    <row r="4" spans="2:8" ht="15" customHeight="1">
      <c r="B4" s="47"/>
      <c r="C4" s="47"/>
      <c r="D4" s="47" t="s">
        <v>72</v>
      </c>
      <c r="E4" s="47"/>
      <c r="G4" s="47"/>
      <c r="H4" s="47"/>
    </row>
    <row r="5" spans="1:9" ht="15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</row>
    <row r="6" spans="1:9" ht="36" customHeight="1">
      <c r="A6" s="48"/>
      <c r="B6" s="48"/>
      <c r="C6" s="48"/>
      <c r="D6" s="48"/>
      <c r="E6" s="48"/>
      <c r="F6" s="48"/>
      <c r="G6" s="48"/>
      <c r="H6" s="48"/>
      <c r="I6" s="48"/>
    </row>
    <row r="7" spans="1:5" ht="15" customHeight="1">
      <c r="A7" s="43" t="s">
        <v>2</v>
      </c>
      <c r="B7" s="43" t="s">
        <v>3</v>
      </c>
      <c r="C7" s="43" t="s">
        <v>4</v>
      </c>
      <c r="D7" s="43" t="s">
        <v>26</v>
      </c>
      <c r="E7" s="43" t="s">
        <v>5</v>
      </c>
    </row>
    <row r="8" spans="1:5" ht="15" customHeight="1">
      <c r="A8" s="44"/>
      <c r="B8" s="44"/>
      <c r="C8" s="44"/>
      <c r="D8" s="44"/>
      <c r="E8" s="44"/>
    </row>
    <row r="9" spans="1:5" ht="11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5.25" customHeight="1">
      <c r="A10" s="3" t="s">
        <v>6</v>
      </c>
      <c r="B10" s="4" t="s">
        <v>7</v>
      </c>
      <c r="C10" s="5">
        <v>182120022</v>
      </c>
      <c r="D10" s="5">
        <f>D12+D40</f>
        <v>831393</v>
      </c>
      <c r="E10" s="5">
        <f>C10+D10</f>
        <v>182951415</v>
      </c>
    </row>
    <row r="11" spans="1:5" ht="24.75" customHeight="1">
      <c r="A11" s="45" t="s">
        <v>8</v>
      </c>
      <c r="B11" s="45"/>
      <c r="C11" s="45"/>
      <c r="D11" s="45"/>
      <c r="E11" s="45"/>
    </row>
    <row r="12" spans="1:5" ht="18.75" customHeight="1">
      <c r="A12" s="6"/>
      <c r="B12" s="7" t="s">
        <v>9</v>
      </c>
      <c r="C12" s="8">
        <v>125307616</v>
      </c>
      <c r="D12" s="8">
        <f>D13</f>
        <v>202410</v>
      </c>
      <c r="E12" s="5">
        <f>C12+D12</f>
        <v>125510026</v>
      </c>
    </row>
    <row r="13" spans="1:5" ht="14.25" customHeight="1">
      <c r="A13" s="9"/>
      <c r="B13" s="10" t="s">
        <v>10</v>
      </c>
      <c r="C13" s="5">
        <v>105638574</v>
      </c>
      <c r="D13" s="11">
        <f>D14+D36</f>
        <v>202410</v>
      </c>
      <c r="E13" s="5">
        <f>C13+D13</f>
        <v>105840984</v>
      </c>
    </row>
    <row r="14" spans="1:5" ht="14.25" customHeight="1">
      <c r="A14" s="9"/>
      <c r="B14" s="12" t="s">
        <v>11</v>
      </c>
      <c r="C14" s="13">
        <v>80898314</v>
      </c>
      <c r="D14" s="14">
        <f>D15+D18+D21</f>
        <v>65510</v>
      </c>
      <c r="E14" s="13">
        <f>C14+D14</f>
        <v>80963824</v>
      </c>
    </row>
    <row r="15" spans="1:5" s="16" customFormat="1" ht="13.5" customHeight="1">
      <c r="A15" s="15"/>
      <c r="B15" s="12" t="s">
        <v>37</v>
      </c>
      <c r="C15" s="13">
        <v>6310527</v>
      </c>
      <c r="D15" s="14">
        <f>SUM(D16:D16)</f>
        <v>753</v>
      </c>
      <c r="E15" s="13">
        <f>C15+D15</f>
        <v>6311280</v>
      </c>
    </row>
    <row r="16" spans="1:5" s="16" customFormat="1" ht="13.5" customHeight="1">
      <c r="A16" s="17" t="s">
        <v>12</v>
      </c>
      <c r="B16" s="18" t="s">
        <v>13</v>
      </c>
      <c r="C16" s="19">
        <v>344339</v>
      </c>
      <c r="D16" s="20">
        <v>753</v>
      </c>
      <c r="E16" s="19">
        <f>C16+D16</f>
        <v>345092</v>
      </c>
    </row>
    <row r="17" spans="1:5" ht="14.25" customHeight="1">
      <c r="A17" s="9"/>
      <c r="B17" s="12"/>
      <c r="C17" s="13"/>
      <c r="D17" s="14"/>
      <c r="E17" s="13"/>
    </row>
    <row r="18" spans="1:5" s="16" customFormat="1" ht="13.5" customHeight="1">
      <c r="A18" s="15"/>
      <c r="B18" s="12" t="s">
        <v>14</v>
      </c>
      <c r="C18" s="13">
        <v>9474264</v>
      </c>
      <c r="D18" s="14">
        <f>SUM(D19:D19)</f>
        <v>17519</v>
      </c>
      <c r="E18" s="13">
        <f>C18+D18</f>
        <v>9491783</v>
      </c>
    </row>
    <row r="19" spans="1:5" s="16" customFormat="1" ht="13.5" customHeight="1">
      <c r="A19" s="17" t="s">
        <v>38</v>
      </c>
      <c r="B19" s="18" t="s">
        <v>39</v>
      </c>
      <c r="C19" s="19">
        <v>5836</v>
      </c>
      <c r="D19" s="20">
        <v>17519</v>
      </c>
      <c r="E19" s="19">
        <f>C19+D19</f>
        <v>23355</v>
      </c>
    </row>
    <row r="20" spans="1:5" ht="14.25" customHeight="1">
      <c r="A20" s="9"/>
      <c r="B20" s="10"/>
      <c r="C20" s="5"/>
      <c r="D20" s="11"/>
      <c r="E20" s="5"/>
    </row>
    <row r="21" spans="1:5" s="16" customFormat="1" ht="13.5" customHeight="1">
      <c r="A21" s="15"/>
      <c r="B21" s="12" t="s">
        <v>15</v>
      </c>
      <c r="C21" s="13">
        <v>5777087</v>
      </c>
      <c r="D21" s="14">
        <f>SUM(D22:D34)</f>
        <v>47238</v>
      </c>
      <c r="E21" s="13">
        <f aca="true" t="shared" si="0" ref="E21:E34">C21+D21</f>
        <v>5824325</v>
      </c>
    </row>
    <row r="22" spans="1:5" s="16" customFormat="1" ht="13.5" customHeight="1">
      <c r="A22" s="17" t="s">
        <v>16</v>
      </c>
      <c r="B22" s="18" t="s">
        <v>17</v>
      </c>
      <c r="C22" s="19">
        <v>38796</v>
      </c>
      <c r="D22" s="20">
        <f>100+5629</f>
        <v>5729</v>
      </c>
      <c r="E22" s="19">
        <f t="shared" si="0"/>
        <v>44525</v>
      </c>
    </row>
    <row r="23" spans="1:5" s="16" customFormat="1" ht="13.5" customHeight="1">
      <c r="A23" s="17" t="s">
        <v>29</v>
      </c>
      <c r="B23" s="18" t="s">
        <v>30</v>
      </c>
      <c r="C23" s="19">
        <v>118970</v>
      </c>
      <c r="D23" s="20">
        <f>-100+2500</f>
        <v>2400</v>
      </c>
      <c r="E23" s="19">
        <f t="shared" si="0"/>
        <v>121370</v>
      </c>
    </row>
    <row r="24" spans="1:5" s="16" customFormat="1" ht="13.5" customHeight="1">
      <c r="A24" s="17" t="s">
        <v>44</v>
      </c>
      <c r="B24" s="18" t="s">
        <v>30</v>
      </c>
      <c r="C24" s="19">
        <v>117209</v>
      </c>
      <c r="D24" s="20">
        <v>-1600</v>
      </c>
      <c r="E24" s="19">
        <f t="shared" si="0"/>
        <v>115609</v>
      </c>
    </row>
    <row r="25" spans="1:5" s="16" customFormat="1" ht="13.5" customHeight="1">
      <c r="A25" s="17" t="s">
        <v>18</v>
      </c>
      <c r="B25" s="18" t="s">
        <v>17</v>
      </c>
      <c r="C25" s="19">
        <v>35296</v>
      </c>
      <c r="D25" s="20">
        <v>1600</v>
      </c>
      <c r="E25" s="19">
        <f t="shared" si="0"/>
        <v>36896</v>
      </c>
    </row>
    <row r="26" spans="1:5" s="16" customFormat="1" ht="13.5" customHeight="1">
      <c r="A26" s="17" t="s">
        <v>34</v>
      </c>
      <c r="B26" s="18" t="s">
        <v>23</v>
      </c>
      <c r="C26" s="19">
        <v>1925269</v>
      </c>
      <c r="D26" s="20">
        <v>2000</v>
      </c>
      <c r="E26" s="19">
        <f t="shared" si="0"/>
        <v>1927269</v>
      </c>
    </row>
    <row r="27" spans="1:5" s="16" customFormat="1" ht="13.5" customHeight="1">
      <c r="A27" s="17" t="s">
        <v>33</v>
      </c>
      <c r="B27" s="18" t="s">
        <v>17</v>
      </c>
      <c r="C27" s="19">
        <v>2000</v>
      </c>
      <c r="D27" s="20">
        <v>-2000</v>
      </c>
      <c r="E27" s="19">
        <f t="shared" si="0"/>
        <v>0</v>
      </c>
    </row>
    <row r="28" spans="1:5" s="16" customFormat="1" ht="13.5" customHeight="1">
      <c r="A28" s="17" t="s">
        <v>56</v>
      </c>
      <c r="B28" s="18" t="s">
        <v>57</v>
      </c>
      <c r="C28" s="19">
        <v>0</v>
      </c>
      <c r="D28" s="20">
        <v>7</v>
      </c>
      <c r="E28" s="19">
        <f t="shared" si="0"/>
        <v>7</v>
      </c>
    </row>
    <row r="29" spans="1:5" s="16" customFormat="1" ht="13.5" customHeight="1">
      <c r="A29" s="17" t="s">
        <v>62</v>
      </c>
      <c r="B29" s="18" t="s">
        <v>63</v>
      </c>
      <c r="C29" s="19">
        <v>0</v>
      </c>
      <c r="D29" s="20">
        <v>22000</v>
      </c>
      <c r="E29" s="19">
        <f>C29+D29</f>
        <v>22000</v>
      </c>
    </row>
    <row r="30" spans="1:5" s="16" customFormat="1" ht="13.5" customHeight="1">
      <c r="A30" s="17" t="s">
        <v>27</v>
      </c>
      <c r="B30" s="18" t="s">
        <v>23</v>
      </c>
      <c r="C30" s="19">
        <v>75000</v>
      </c>
      <c r="D30" s="20">
        <v>22250</v>
      </c>
      <c r="E30" s="19">
        <f t="shared" si="0"/>
        <v>97250</v>
      </c>
    </row>
    <row r="31" spans="1:5" s="16" customFormat="1" ht="13.5" customHeight="1">
      <c r="A31" s="17" t="s">
        <v>31</v>
      </c>
      <c r="B31" s="18" t="s">
        <v>23</v>
      </c>
      <c r="C31" s="19">
        <v>677700</v>
      </c>
      <c r="D31" s="20">
        <v>-5000</v>
      </c>
      <c r="E31" s="19">
        <f t="shared" si="0"/>
        <v>672700</v>
      </c>
    </row>
    <row r="32" spans="1:5" s="16" customFormat="1" ht="13.5" customHeight="1">
      <c r="A32" s="17" t="s">
        <v>32</v>
      </c>
      <c r="B32" s="18" t="s">
        <v>17</v>
      </c>
      <c r="C32" s="19">
        <v>369323</v>
      </c>
      <c r="D32" s="20">
        <v>5000</v>
      </c>
      <c r="E32" s="19">
        <f t="shared" si="0"/>
        <v>374323</v>
      </c>
    </row>
    <row r="33" spans="1:5" s="16" customFormat="1" ht="13.5" customHeight="1">
      <c r="A33" s="17" t="s">
        <v>45</v>
      </c>
      <c r="B33" s="18" t="s">
        <v>23</v>
      </c>
      <c r="C33" s="19">
        <v>104000</v>
      </c>
      <c r="D33" s="20">
        <v>-5519</v>
      </c>
      <c r="E33" s="19">
        <f t="shared" si="0"/>
        <v>98481</v>
      </c>
    </row>
    <row r="34" spans="1:5" s="16" customFormat="1" ht="13.5" customHeight="1">
      <c r="A34" s="17" t="s">
        <v>46</v>
      </c>
      <c r="B34" s="18" t="s">
        <v>17</v>
      </c>
      <c r="C34" s="19">
        <v>11963</v>
      </c>
      <c r="D34" s="20">
        <v>371</v>
      </c>
      <c r="E34" s="19">
        <f t="shared" si="0"/>
        <v>12334</v>
      </c>
    </row>
    <row r="35" spans="1:5" s="16" customFormat="1" ht="13.5" customHeight="1">
      <c r="A35" s="17"/>
      <c r="B35" s="18"/>
      <c r="C35" s="19"/>
      <c r="D35" s="20"/>
      <c r="E35" s="19"/>
    </row>
    <row r="36" spans="1:5" s="31" customFormat="1" ht="18" customHeight="1">
      <c r="A36" s="32"/>
      <c r="B36" s="33" t="s">
        <v>66</v>
      </c>
      <c r="C36" s="13">
        <v>24726460</v>
      </c>
      <c r="D36" s="34">
        <f>SUM(D37)</f>
        <v>136900</v>
      </c>
      <c r="E36" s="13">
        <f>C36+D36</f>
        <v>24863360</v>
      </c>
    </row>
    <row r="37" spans="1:5" s="35" customFormat="1" ht="18" customHeight="1">
      <c r="A37" s="36" t="s">
        <v>67</v>
      </c>
      <c r="B37" s="37" t="s">
        <v>68</v>
      </c>
      <c r="C37" s="19">
        <v>23552144</v>
      </c>
      <c r="D37" s="38">
        <v>136900</v>
      </c>
      <c r="E37" s="19">
        <f>C37+D37</f>
        <v>23689044</v>
      </c>
    </row>
    <row r="38" spans="1:5" ht="14.25" customHeight="1">
      <c r="A38" s="25"/>
      <c r="B38" s="26"/>
      <c r="C38" s="27"/>
      <c r="D38" s="28"/>
      <c r="E38" s="27"/>
    </row>
    <row r="39" spans="1:5" ht="27.75" customHeight="1">
      <c r="A39" s="46" t="s">
        <v>19</v>
      </c>
      <c r="B39" s="46"/>
      <c r="C39" s="46"/>
      <c r="D39" s="46"/>
      <c r="E39" s="46"/>
    </row>
    <row r="40" spans="1:5" ht="16.5" customHeight="1">
      <c r="A40" s="6"/>
      <c r="B40" s="7" t="s">
        <v>20</v>
      </c>
      <c r="C40" s="8">
        <v>56812406</v>
      </c>
      <c r="D40" s="8">
        <f>D41+D65</f>
        <v>628983</v>
      </c>
      <c r="E40" s="8">
        <f>SUM(C40:D40)</f>
        <v>57441389</v>
      </c>
    </row>
    <row r="41" spans="1:5" ht="14.25" customHeight="1">
      <c r="A41" s="6"/>
      <c r="B41" s="7" t="s">
        <v>21</v>
      </c>
      <c r="C41" s="8">
        <v>48032689</v>
      </c>
      <c r="D41" s="8">
        <f>D42</f>
        <v>449177</v>
      </c>
      <c r="E41" s="8">
        <f>SUM(C41:D41)</f>
        <v>48481866</v>
      </c>
    </row>
    <row r="42" spans="1:5" ht="13.5" customHeight="1">
      <c r="A42" s="9"/>
      <c r="B42" s="10" t="s">
        <v>43</v>
      </c>
      <c r="C42" s="5">
        <v>14126724</v>
      </c>
      <c r="D42" s="11">
        <f>D43+D47+D50+D53</f>
        <v>449177</v>
      </c>
      <c r="E42" s="5">
        <f>C42+D42</f>
        <v>14575901</v>
      </c>
    </row>
    <row r="43" spans="1:5" ht="13.5" customHeight="1">
      <c r="A43" s="21"/>
      <c r="B43" s="10" t="s">
        <v>61</v>
      </c>
      <c r="C43" s="5">
        <v>1422298</v>
      </c>
      <c r="D43" s="11">
        <f>SUM(D44:D45)</f>
        <v>47877</v>
      </c>
      <c r="E43" s="5">
        <f>C43+D43</f>
        <v>1470175</v>
      </c>
    </row>
    <row r="44" spans="1:5" s="29" customFormat="1" ht="13.5" customHeight="1">
      <c r="A44" s="25" t="s">
        <v>59</v>
      </c>
      <c r="B44" s="26" t="s">
        <v>64</v>
      </c>
      <c r="C44" s="27">
        <v>384298</v>
      </c>
      <c r="D44" s="28">
        <v>47197</v>
      </c>
      <c r="E44" s="27">
        <f>C44+D44</f>
        <v>431495</v>
      </c>
    </row>
    <row r="45" spans="1:5" s="29" customFormat="1" ht="13.5" customHeight="1">
      <c r="A45" s="25" t="s">
        <v>58</v>
      </c>
      <c r="B45" s="26" t="s">
        <v>35</v>
      </c>
      <c r="C45" s="27">
        <v>1038000</v>
      </c>
      <c r="D45" s="28">
        <v>680</v>
      </c>
      <c r="E45" s="27">
        <f>C45+D45</f>
        <v>1038680</v>
      </c>
    </row>
    <row r="46" spans="1:5" ht="18.75" customHeight="1">
      <c r="A46" s="9"/>
      <c r="B46" s="10"/>
      <c r="C46" s="5"/>
      <c r="D46" s="11"/>
      <c r="E46" s="5"/>
    </row>
    <row r="47" spans="1:5" ht="13.5" customHeight="1">
      <c r="A47" s="21"/>
      <c r="B47" s="10" t="s">
        <v>40</v>
      </c>
      <c r="C47" s="5">
        <v>1641307</v>
      </c>
      <c r="D47" s="11">
        <f>D48</f>
        <v>350000</v>
      </c>
      <c r="E47" s="5">
        <f>C47+D47</f>
        <v>1991307</v>
      </c>
    </row>
    <row r="48" spans="1:5" s="29" customFormat="1" ht="13.5" customHeight="1">
      <c r="A48" s="25" t="s">
        <v>41</v>
      </c>
      <c r="B48" s="26" t="s">
        <v>42</v>
      </c>
      <c r="C48" s="27">
        <v>1600000</v>
      </c>
      <c r="D48" s="28">
        <v>350000</v>
      </c>
      <c r="E48" s="27">
        <f>C48+D48</f>
        <v>1950000</v>
      </c>
    </row>
    <row r="49" spans="1:5" ht="14.25" customHeight="1">
      <c r="A49" s="6"/>
      <c r="B49" s="7"/>
      <c r="C49" s="8"/>
      <c r="D49" s="8"/>
      <c r="E49" s="8"/>
    </row>
    <row r="50" spans="1:5" ht="13.5" customHeight="1">
      <c r="A50" s="21"/>
      <c r="B50" s="10" t="s">
        <v>65</v>
      </c>
      <c r="C50" s="5">
        <v>15404</v>
      </c>
      <c r="D50" s="11">
        <f>D51</f>
        <v>2200</v>
      </c>
      <c r="E50" s="5">
        <f>C50+D50</f>
        <v>17604</v>
      </c>
    </row>
    <row r="51" spans="1:5" s="29" customFormat="1" ht="13.5" customHeight="1">
      <c r="A51" s="25" t="s">
        <v>48</v>
      </c>
      <c r="B51" s="26" t="s">
        <v>49</v>
      </c>
      <c r="C51" s="27">
        <v>804</v>
      </c>
      <c r="D51" s="28">
        <v>2200</v>
      </c>
      <c r="E51" s="27">
        <f>C51+D51</f>
        <v>3004</v>
      </c>
    </row>
    <row r="52" spans="1:5" s="29" customFormat="1" ht="16.5" customHeight="1">
      <c r="A52" s="21"/>
      <c r="B52" s="22"/>
      <c r="C52" s="23"/>
      <c r="D52" s="24"/>
      <c r="E52" s="23"/>
    </row>
    <row r="53" spans="1:5" s="16" customFormat="1" ht="13.5" customHeight="1">
      <c r="A53" s="15"/>
      <c r="B53" s="12" t="s">
        <v>15</v>
      </c>
      <c r="C53" s="13">
        <v>1743345</v>
      </c>
      <c r="D53" s="14">
        <f>SUM(D54:D63)</f>
        <v>49100</v>
      </c>
      <c r="E53" s="13">
        <f aca="true" t="shared" si="1" ref="E53:E63">C53+D53</f>
        <v>1792445</v>
      </c>
    </row>
    <row r="54" spans="1:5" s="16" customFormat="1" ht="13.5" customHeight="1">
      <c r="A54" s="17" t="s">
        <v>47</v>
      </c>
      <c r="B54" s="18" t="s">
        <v>23</v>
      </c>
      <c r="C54" s="19">
        <v>37500</v>
      </c>
      <c r="D54" s="20">
        <v>3000</v>
      </c>
      <c r="E54" s="19">
        <f>C54+D54</f>
        <v>40500</v>
      </c>
    </row>
    <row r="55" spans="1:5" s="16" customFormat="1" ht="13.5" customHeight="1">
      <c r="A55" s="17" t="s">
        <v>22</v>
      </c>
      <c r="B55" s="18" t="s">
        <v>23</v>
      </c>
      <c r="C55" s="19">
        <v>61948</v>
      </c>
      <c r="D55" s="20">
        <v>19700</v>
      </c>
      <c r="E55" s="19">
        <f t="shared" si="1"/>
        <v>81648</v>
      </c>
    </row>
    <row r="56" spans="1:5" s="16" customFormat="1" ht="13.5" customHeight="1">
      <c r="A56" s="17" t="s">
        <v>24</v>
      </c>
      <c r="B56" s="18" t="s">
        <v>25</v>
      </c>
      <c r="C56" s="19">
        <v>2000</v>
      </c>
      <c r="D56" s="20">
        <v>4000</v>
      </c>
      <c r="E56" s="19">
        <f t="shared" si="1"/>
        <v>6000</v>
      </c>
    </row>
    <row r="57" spans="1:5" s="16" customFormat="1" ht="13.5" customHeight="1">
      <c r="A57" s="17" t="s">
        <v>60</v>
      </c>
      <c r="B57" s="18" t="s">
        <v>30</v>
      </c>
      <c r="C57" s="19">
        <v>7000</v>
      </c>
      <c r="D57" s="20">
        <v>50</v>
      </c>
      <c r="E57" s="19">
        <f>C57+D57</f>
        <v>7050</v>
      </c>
    </row>
    <row r="58" spans="1:5" s="16" customFormat="1" ht="13.5" customHeight="1">
      <c r="A58" s="17" t="s">
        <v>59</v>
      </c>
      <c r="B58" s="18" t="s">
        <v>23</v>
      </c>
      <c r="C58" s="19">
        <v>1200</v>
      </c>
      <c r="D58" s="20">
        <v>3950</v>
      </c>
      <c r="E58" s="19">
        <f>C58+D58</f>
        <v>5150</v>
      </c>
    </row>
    <row r="59" spans="1:5" s="16" customFormat="1" ht="13.5" customHeight="1">
      <c r="A59" s="17" t="s">
        <v>31</v>
      </c>
      <c r="B59" s="18" t="s">
        <v>23</v>
      </c>
      <c r="C59" s="19">
        <v>14500</v>
      </c>
      <c r="D59" s="20">
        <f>3000-4500</f>
        <v>-1500</v>
      </c>
      <c r="E59" s="19">
        <f t="shared" si="1"/>
        <v>13000</v>
      </c>
    </row>
    <row r="60" spans="1:5" s="16" customFormat="1" ht="13.5" customHeight="1">
      <c r="A60" s="17" t="s">
        <v>32</v>
      </c>
      <c r="B60" s="18" t="s">
        <v>17</v>
      </c>
      <c r="C60" s="19">
        <v>75000</v>
      </c>
      <c r="D60" s="20">
        <v>18400</v>
      </c>
      <c r="E60" s="19">
        <f t="shared" si="1"/>
        <v>93400</v>
      </c>
    </row>
    <row r="61" spans="1:5" s="16" customFormat="1" ht="13.5" customHeight="1">
      <c r="A61" s="17" t="s">
        <v>51</v>
      </c>
      <c r="B61" s="18" t="s">
        <v>23</v>
      </c>
      <c r="C61" s="19">
        <v>47726</v>
      </c>
      <c r="D61" s="20">
        <v>2274</v>
      </c>
      <c r="E61" s="19">
        <f>C61+D61</f>
        <v>50000</v>
      </c>
    </row>
    <row r="62" spans="1:5" s="16" customFormat="1" ht="13.5" customHeight="1">
      <c r="A62" s="17" t="s">
        <v>52</v>
      </c>
      <c r="B62" s="18" t="s">
        <v>17</v>
      </c>
      <c r="C62" s="19">
        <v>11234</v>
      </c>
      <c r="D62" s="20">
        <v>2226</v>
      </c>
      <c r="E62" s="19">
        <f>C62+D62</f>
        <v>13460</v>
      </c>
    </row>
    <row r="63" spans="1:5" s="16" customFormat="1" ht="13.5" customHeight="1">
      <c r="A63" s="17" t="s">
        <v>50</v>
      </c>
      <c r="B63" s="18" t="s">
        <v>23</v>
      </c>
      <c r="C63" s="19">
        <v>3000</v>
      </c>
      <c r="D63" s="20">
        <v>-3000</v>
      </c>
      <c r="E63" s="19">
        <f t="shared" si="1"/>
        <v>0</v>
      </c>
    </row>
    <row r="64" spans="1:5" ht="14.25" customHeight="1">
      <c r="A64" s="9"/>
      <c r="B64" s="10"/>
      <c r="C64" s="5"/>
      <c r="D64" s="11"/>
      <c r="E64" s="5"/>
    </row>
    <row r="65" spans="1:5" ht="14.25" customHeight="1">
      <c r="A65" s="21"/>
      <c r="B65" s="10" t="s">
        <v>28</v>
      </c>
      <c r="C65" s="5">
        <v>8779717</v>
      </c>
      <c r="D65" s="11">
        <f>D66</f>
        <v>179806</v>
      </c>
      <c r="E65" s="5">
        <f>C65+D65</f>
        <v>8959523</v>
      </c>
    </row>
    <row r="66" spans="1:5" ht="15.75" customHeight="1">
      <c r="A66" s="21"/>
      <c r="B66" s="22" t="s">
        <v>53</v>
      </c>
      <c r="C66" s="23">
        <v>1320639</v>
      </c>
      <c r="D66" s="24">
        <f>SUM(D67:D68)</f>
        <v>179806</v>
      </c>
      <c r="E66" s="23">
        <f>C66+D66</f>
        <v>1500445</v>
      </c>
    </row>
    <row r="67" spans="1:5" s="42" customFormat="1" ht="18" customHeight="1">
      <c r="A67" s="39" t="s">
        <v>69</v>
      </c>
      <c r="B67" s="40" t="s">
        <v>70</v>
      </c>
      <c r="C67" s="27">
        <v>0</v>
      </c>
      <c r="D67" s="41">
        <v>50000</v>
      </c>
      <c r="E67" s="27">
        <f>C67+D67</f>
        <v>50000</v>
      </c>
    </row>
    <row r="68" spans="1:5" s="30" customFormat="1" ht="15.75" customHeight="1">
      <c r="A68" s="25" t="s">
        <v>54</v>
      </c>
      <c r="B68" s="26" t="s">
        <v>55</v>
      </c>
      <c r="C68" s="27">
        <v>100000</v>
      </c>
      <c r="D68" s="28">
        <f>105806+24000</f>
        <v>129806</v>
      </c>
      <c r="E68" s="27">
        <f>C68+D68</f>
        <v>229806</v>
      </c>
    </row>
  </sheetData>
  <mergeCells count="19">
    <mergeCell ref="B1:C1"/>
    <mergeCell ref="D1:E1"/>
    <mergeCell ref="B2:C2"/>
    <mergeCell ref="D2:E2"/>
    <mergeCell ref="G2:H2"/>
    <mergeCell ref="B3:C3"/>
    <mergeCell ref="D3:E3"/>
    <mergeCell ref="G3:I3"/>
    <mergeCell ref="B4:C4"/>
    <mergeCell ref="D4:E4"/>
    <mergeCell ref="G4:H4"/>
    <mergeCell ref="A5:I6"/>
    <mergeCell ref="E7:E8"/>
    <mergeCell ref="A11:E11"/>
    <mergeCell ref="A39:E39"/>
    <mergeCell ref="A7:A8"/>
    <mergeCell ref="B7:B8"/>
    <mergeCell ref="C7:C8"/>
    <mergeCell ref="D7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31" customWidth="1"/>
  </cols>
  <sheetData/>
  <printOptions/>
  <pageMargins left="0.54" right="0.24" top="0.5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Gawronska Magdalena</cp:lastModifiedBy>
  <cp:lastPrinted>2005-10-06T07:45:59Z</cp:lastPrinted>
  <dcterms:created xsi:type="dcterms:W3CDTF">2005-06-06T07:12:48Z</dcterms:created>
  <dcterms:modified xsi:type="dcterms:W3CDTF">2005-10-24T09:24:17Z</dcterms:modified>
  <cp:category/>
  <cp:version/>
  <cp:contentType/>
  <cp:contentStatus/>
</cp:coreProperties>
</file>