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0" windowWidth="12120" windowHeight="8565" tabRatio="598" firstSheet="4" activeTab="4"/>
  </bookViews>
  <sheets>
    <sheet name="sierpien 2004r." sheetId="1" r:id="rId1"/>
    <sheet name="WPI 2004-2006 na sesję" sheetId="2" r:id="rId2"/>
    <sheet name="WPI 2004-2006 17.06.2004r." sheetId="3" r:id="rId3"/>
    <sheet name="WPI 2004-2006 21.10.2004 r." sheetId="4" r:id="rId4"/>
    <sheet name="08.06" sheetId="5" r:id="rId5"/>
  </sheets>
  <definedNames>
    <definedName name="_xlnm.Print_Area" localSheetId="4">'08.06'!$A$1:$O$79</definedName>
    <definedName name="_xlnm.Print_Area" localSheetId="0">'sierpien 2004r.'!$A$1:$O$88</definedName>
    <definedName name="_xlnm.Print_Area" localSheetId="2">'WPI 2004-2006 17.06.2004r.'!$A$1:$O$83</definedName>
    <definedName name="_xlnm.Print_Area" localSheetId="3">'WPI 2004-2006 21.10.2004 r.'!$A$1:$O$89</definedName>
    <definedName name="_xlnm.Print_Area" localSheetId="1">'WPI 2004-2006 na sesję'!$A$1:$O$82</definedName>
    <definedName name="_xlnm.Print_Titles" localSheetId="4">'08.06'!$8:$12</definedName>
    <definedName name="_xlnm.Print_Titles" localSheetId="0">'sierpien 2004r.'!$9:$13</definedName>
    <definedName name="_xlnm.Print_Titles" localSheetId="2">'WPI 2004-2006 17.06.2004r.'!$9:$13</definedName>
    <definedName name="_xlnm.Print_Titles" localSheetId="3">'WPI 2004-2006 21.10.2004 r.'!$9:$13</definedName>
    <definedName name="_xlnm.Print_Titles" localSheetId="1">'WPI 2004-2006 na sesję'!$8:$12</definedName>
  </definedNames>
  <calcPr fullCalcOnLoad="1"/>
</workbook>
</file>

<file path=xl/sharedStrings.xml><?xml version="1.0" encoding="utf-8"?>
<sst xmlns="http://schemas.openxmlformats.org/spreadsheetml/2006/main" count="454" uniqueCount="111">
  <si>
    <t>Razem</t>
  </si>
  <si>
    <t>L.</t>
  </si>
  <si>
    <t>P.</t>
  </si>
  <si>
    <t>Nazwa</t>
  </si>
  <si>
    <t>zadania</t>
  </si>
  <si>
    <t>Lata</t>
  </si>
  <si>
    <t>realizacji</t>
  </si>
  <si>
    <t>Wartość</t>
  </si>
  <si>
    <t>ogółem</t>
  </si>
  <si>
    <t>2003-</t>
  </si>
  <si>
    <t>2004-</t>
  </si>
  <si>
    <t>Przyłącza cieplne zgodnie  z Prawem Energetycznym</t>
  </si>
  <si>
    <t>Razem 2004</t>
  </si>
  <si>
    <t>Razem 2005</t>
  </si>
  <si>
    <t>Razem 2006</t>
  </si>
  <si>
    <r>
      <t>Oświetlenie miasta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budowa nowych instalacji ulicznych ( zgodnie z załącznikiem 1 i 2 )</t>
    </r>
  </si>
  <si>
    <t>Modernizacja ul. Garbarskiej  z parkingiem i kanalizacją deszczową</t>
  </si>
  <si>
    <t xml:space="preserve">Wieloletni Plan Inwestycyjny </t>
  </si>
  <si>
    <t>Rady Miasta w Piotrkowie Tryb.</t>
  </si>
  <si>
    <t xml:space="preserve"> Plan  2004</t>
  </si>
  <si>
    <t>Przewidywane nakłady w 2005 r.</t>
  </si>
  <si>
    <t>Przewidywane nakłady w 2006 r.</t>
  </si>
  <si>
    <t xml:space="preserve">Nakłady </t>
  </si>
  <si>
    <t>po 2006 r.</t>
  </si>
  <si>
    <t>Magistrala wodociagowa do osiedla Jeziorna I i II</t>
  </si>
  <si>
    <t>środki własne</t>
  </si>
  <si>
    <r>
      <t>mianownik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>kredyty i pożyczki</t>
    </r>
  </si>
  <si>
    <t xml:space="preserve">licznik </t>
  </si>
  <si>
    <t xml:space="preserve">licznik      </t>
  </si>
  <si>
    <t>dotacje</t>
  </si>
  <si>
    <r>
      <t>mianownik</t>
    </r>
    <r>
      <rPr>
        <b/>
        <sz val="9"/>
        <rFont val="Arial CE"/>
        <family val="2"/>
      </rPr>
      <t xml:space="preserve"> fundusze wspierające</t>
    </r>
  </si>
  <si>
    <t>kolumna /5+8+11+14/</t>
  </si>
  <si>
    <t>kolumna 6+7 /licznik+mianownik/</t>
  </si>
  <si>
    <t>Kanalizacja deszczowa dla osiedla Jeziorna I z przepustem</t>
  </si>
  <si>
    <t>2001-</t>
  </si>
  <si>
    <t>1994-</t>
  </si>
  <si>
    <t>środki własne,kredyty, pożyczki i findusze wspierające</t>
  </si>
  <si>
    <t>/w tys. zł/</t>
  </si>
  <si>
    <t>Modernizacja stadionu miejskego przy ul. Żwirki 6</t>
  </si>
  <si>
    <t>Rozbudowa ZSPg NR 4</t>
  </si>
  <si>
    <t>Budowa i modernizacja sieci komputerowej UM</t>
  </si>
  <si>
    <r>
      <t xml:space="preserve">Regulacja rzeki Strawy </t>
    </r>
    <r>
      <rPr>
        <sz val="8"/>
        <rFont val="Arial CE"/>
        <family val="2"/>
      </rPr>
      <t>jako odbiornika wód deszczowych</t>
    </r>
  </si>
  <si>
    <t>Modernizacja i rozbudowa oczyszczalni ścieków i infrastruktury wodno-kanalizacyjnej w Piotrkowie Tryb.</t>
  </si>
  <si>
    <r>
      <t>Budowa jezdni północnej trasy W-Z</t>
    </r>
    <r>
      <rPr>
        <sz val="10"/>
        <rFont val="Arial CE"/>
        <family val="2"/>
      </rPr>
      <t xml:space="preserve">  </t>
    </r>
  </si>
  <si>
    <t>Załącznik nr 6</t>
  </si>
  <si>
    <r>
      <t xml:space="preserve">Modernizacja ul. Sulejowskiej </t>
    </r>
    <r>
      <rPr>
        <sz val="8"/>
        <rFont val="Arial CE"/>
        <family val="2"/>
      </rPr>
      <t>na odc. od Ronda E. Gierka do ul. Projektowanej I /wg Studium wykonalności/</t>
    </r>
  </si>
  <si>
    <r>
      <t xml:space="preserve">Budowa nawierzchni w ul. Karłowicza  i ul. Moniuszki </t>
    </r>
    <r>
      <rPr>
        <sz val="8"/>
        <rFont val="Arial CE"/>
        <family val="2"/>
      </rPr>
      <t>wraz z kanalizacją deszczową /planowany przetarg sierpień/wrzesień w I etapie kan. deszcz./</t>
    </r>
  </si>
  <si>
    <r>
      <t xml:space="preserve">Budowa obwodnica północna etap II                                           </t>
    </r>
    <r>
      <rPr>
        <sz val="8"/>
        <rFont val="Arial CE"/>
        <family val="2"/>
      </rPr>
      <t>płatności z UE do 2006 r. realizacja do 2005 r. / 10,3 mln EUR, 1EUR- 4,65zł /</t>
    </r>
  </si>
  <si>
    <t>kolumna 10+11 /licznik+mianownik/</t>
  </si>
  <si>
    <t>kolumna 13+14 /licznik+mianownik/</t>
  </si>
  <si>
    <r>
      <t xml:space="preserve">Modernizacja nawierzchni w ulicy Twardosławickiej wraz z kanalizacją deszczową na odcinku  </t>
    </r>
    <r>
      <rPr>
        <sz val="8"/>
        <rFont val="Arial CE"/>
        <family val="2"/>
      </rPr>
      <t>od ul. Źródlanej do ul. Zawodzie .</t>
    </r>
  </si>
  <si>
    <r>
      <t>Środki poza  budżetowe</t>
    </r>
    <r>
      <rPr>
        <sz val="9"/>
        <rFont val="Arial CE"/>
        <family val="2"/>
      </rPr>
      <t>;    Gminny i Powiatowy FOŚ i GW</t>
    </r>
  </si>
  <si>
    <r>
      <t>Budowa ulic w osiedlu Pawłowska  wraz z kanalizacją deszczową /</t>
    </r>
    <r>
      <rPr>
        <sz val="8"/>
        <rFont val="Arial CE"/>
        <family val="2"/>
      </rPr>
      <t>ul. Promienna, Demczyka, Puszczyńskiego, Fabianiego, Jasna, PCK</t>
    </r>
    <r>
      <rPr>
        <sz val="7"/>
        <rFont val="Arial CE"/>
        <family val="2"/>
      </rPr>
      <t xml:space="preserve"> - PT na część dród w opracowaniu/</t>
    </r>
  </si>
  <si>
    <r>
      <t>Budowa "Ronda Łódzkiego" /Rondo na</t>
    </r>
    <r>
      <rPr>
        <sz val="8"/>
        <rFont val="Arial CE"/>
        <family val="2"/>
      </rPr>
      <t xml:space="preserve"> skrzyżowaniu ulic : Kostromska, Łódzka, Pawłowska, Karolinowska / w tym 400 tys. zł wykup nieruchomości/</t>
    </r>
  </si>
  <si>
    <t>Budowa wodociągu w ul. Granicznej</t>
  </si>
  <si>
    <t>Środki własne</t>
  </si>
  <si>
    <t>Kredyty i pożyczki</t>
  </si>
  <si>
    <t>Fundusze wspierające</t>
  </si>
  <si>
    <r>
      <t xml:space="preserve">Modernizacja ul. Wojska Polskiego od ul. Kostromskiej do granic miasta </t>
    </r>
    <r>
      <rPr>
        <sz val="8"/>
        <rFont val="Arial CE"/>
        <family val="2"/>
      </rPr>
      <t>w tym dok. techniczna</t>
    </r>
  </si>
  <si>
    <t>Budowa mieszkań komunalnych wraz z adaptacją budynków na cele mieszkaniowe</t>
  </si>
  <si>
    <t>Program termomodernizacji budynków</t>
  </si>
  <si>
    <t>Piotrków Tryb. 18.06.2004 r.</t>
  </si>
  <si>
    <t>do uchwały nr.XXI/316/04..........</t>
  </si>
  <si>
    <t>z dnia.30.06.2004 r.</t>
  </si>
  <si>
    <t>Piotrków Tryb. 30.06.2004 r.</t>
  </si>
  <si>
    <t>do uchwały nrXXI/316/04</t>
  </si>
  <si>
    <t>z dnia 18.06.2004 r.</t>
  </si>
  <si>
    <r>
      <t xml:space="preserve">E-urząd </t>
    </r>
    <r>
      <rPr>
        <sz val="8"/>
        <rFont val="Arial CE"/>
        <family val="2"/>
      </rPr>
      <t>/informatyzja UM,budowa numerycznej zasadniczej mapy miasta Piotrkowa Tryb.,zintegrowany system zarządzania przestrzenią miasta-komputerowe bazy danych, ewidencja sieci uzbrojenia terenu/</t>
    </r>
  </si>
  <si>
    <r>
      <t xml:space="preserve">Modernizacja ciągów komunikacyjnych wzdłuż ul. Sienkiewicza </t>
    </r>
    <r>
      <rPr>
        <sz val="9"/>
        <rFont val="Arial CE"/>
        <family val="2"/>
      </rPr>
      <t>na odcinku od ul. Piłsudzkiego do ul. Piastowskiej</t>
    </r>
  </si>
  <si>
    <t>Załącznik nr ..</t>
  </si>
  <si>
    <t>do uchwały nr..........</t>
  </si>
  <si>
    <t>Piotrków Tryb. 19.08.2004 r.</t>
  </si>
  <si>
    <t>Modernizacja ul. Pasaż Rudowskiego wraz z modernizacją parkingu przy budynku Urzędu Miasta</t>
  </si>
  <si>
    <r>
      <t xml:space="preserve">Budowa obwodnicy północnej etap II </t>
    </r>
    <r>
      <rPr>
        <sz val="8"/>
        <rFont val="Arial CE"/>
        <family val="2"/>
      </rPr>
      <t>płatności z UE do 2006 r. realizacja do 2005 r. / 10,3 mln EUR, 1EUR- 4,65zł /</t>
    </r>
  </si>
  <si>
    <t>z dnia....... sierpnia 2004 r.</t>
  </si>
  <si>
    <t>Sprawdzenie sum</t>
  </si>
  <si>
    <t>z dnia 21.10.2004 r.</t>
  </si>
  <si>
    <t>Piotrków Tryb. 21.10.2004 r.</t>
  </si>
  <si>
    <t>Razem 2007</t>
  </si>
  <si>
    <t>po 2007 r.</t>
  </si>
  <si>
    <t>kolumna /5+9+12+15/</t>
  </si>
  <si>
    <t>2005-</t>
  </si>
  <si>
    <t>Regulacja stosunków wodnych w dolinach rzeki  Strawy i rzeki Wierzejki</t>
  </si>
  <si>
    <t>Modernizacja ul. Wolborskiej</t>
  </si>
  <si>
    <t>Urządzenie przytuliska dla bezdomnych zwierząt</t>
  </si>
  <si>
    <t xml:space="preserve">Budowa obwodnicy miasta Piotrkowa Tryb. etap II                         </t>
  </si>
  <si>
    <t xml:space="preserve">Modernizacja i rozbudowa oczyszczalni ścieków i infrastruktury wodno-kanalizacyjnej </t>
  </si>
  <si>
    <t xml:space="preserve">Modernizacja ul. Wojska Polskiego od ul. Kostromskiej do granic miasta </t>
  </si>
  <si>
    <t xml:space="preserve">Termomodernizacja budynku Gimnazjum nr 4 </t>
  </si>
  <si>
    <t xml:space="preserve">Modernizacja ul. Łódzkiej I etap </t>
  </si>
  <si>
    <t>Załącznik Nr 7</t>
  </si>
  <si>
    <t>Przewidywane nakłady                                                                                                                                                                                         w 2006 r.</t>
  </si>
  <si>
    <t>Przewidywane nakłady                                                                                                                                                                                    w 2007 r.</t>
  </si>
  <si>
    <t>Lp.</t>
  </si>
  <si>
    <t xml:space="preserve">Wieloletni Plan Inwestycyjny   2005 - 2007 </t>
  </si>
  <si>
    <t>Rewitalizacja Parku Jana Pawła II</t>
  </si>
  <si>
    <t>Rewitalizacja Starówki etap I wraz z kanalizacją deszczową</t>
  </si>
  <si>
    <t xml:space="preserve">Budowa jezdni północnej trasy W-Z  </t>
  </si>
  <si>
    <t>E-urząd /informatyzja UM,budowa numerycznej zasadniczej mapy miasta,zintegrowany system zarządzania przestrzenią miasta-komputerowe bazy danych, ewidencja sieci uzbrojenia terenu/</t>
  </si>
  <si>
    <t xml:space="preserve">Budowa ulic w osiedlu Pawłowska  wraz z kanalizacją deszczową /ul. Promienna, Demczyka, Puszczyńskiego, Fabianiego, Jasna, PCK </t>
  </si>
  <si>
    <t>dotacje, fundusze wspierające</t>
  </si>
  <si>
    <t>dotacje,  fundusze wspierające</t>
  </si>
  <si>
    <t>Budowa mieszkań komunalnych wraz z adaptacją budynków na cele mieszkalne</t>
  </si>
  <si>
    <t>Budowa kanalizacji sanitarnej i deszczowej w ul. Wolborskiej i ul. Wierzejskiej</t>
  </si>
  <si>
    <t>Budowa ul. Nowowiejskiej od ul.Łódzkiej do ul. Wiatracznej wraz z kanalizacją deszczową</t>
  </si>
  <si>
    <t xml:space="preserve">Modernizacja ul. Sulejowskiej na odc.od Ronda E. Gierka do ul. Projektowanej </t>
  </si>
  <si>
    <t>Teatr im. S. Jaracza w Łodzi bez granic - europejskie sceny regionu łódzkiego</t>
  </si>
  <si>
    <t>Nazwa  zadania</t>
  </si>
  <si>
    <t>Lata realizacji</t>
  </si>
  <si>
    <t>do Uchwały Nr XXXVIII/580/05</t>
  </si>
  <si>
    <t>z dnia 08.06.2005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</si>
</sst>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#,##0_ ;\-#,##0\ "/>
    <numFmt numFmtId="166" formatCode="_-* #,##0.0\ _z_ł_-;\-* #,##0.0\ _z_ł_-;_-* &quot;-&quot;?\ _z_ł_-;_-@_-"/>
  </numFmts>
  <fonts count="22">
    <font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i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i/>
      <sz val="8"/>
      <name val="Arial CE"/>
      <family val="2"/>
    </font>
    <font>
      <i/>
      <sz val="11"/>
      <name val="Arial CE"/>
      <family val="2"/>
    </font>
    <font>
      <sz val="11"/>
      <name val="Arial Narrow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11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41" fontId="3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8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1" fontId="2" fillId="0" borderId="19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1" fontId="2" fillId="0" borderId="22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1" fontId="0" fillId="0" borderId="2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41" fontId="0" fillId="0" borderId="27" xfId="0" applyNumberFormat="1" applyFont="1" applyFill="1" applyBorder="1" applyAlignment="1">
      <alignment/>
    </xf>
    <xf numFmtId="41" fontId="2" fillId="0" borderId="9" xfId="0" applyNumberFormat="1" applyFont="1" applyFill="1" applyBorder="1" applyAlignment="1">
      <alignment/>
    </xf>
    <xf numFmtId="41" fontId="2" fillId="0" borderId="8" xfId="0" applyNumberFormat="1" applyFont="1" applyFill="1" applyBorder="1" applyAlignment="1">
      <alignment/>
    </xf>
    <xf numFmtId="0" fontId="9" fillId="0" borderId="7" xfId="0" applyFont="1" applyBorder="1" applyAlignment="1">
      <alignment horizontal="center" vertical="center" wrapText="1"/>
    </xf>
    <xf numFmtId="41" fontId="0" fillId="0" borderId="7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41" fontId="0" fillId="0" borderId="9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29" xfId="0" applyNumberFormat="1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41" fontId="0" fillId="0" borderId="31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1" fontId="2" fillId="0" borderId="17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/>
    </xf>
    <xf numFmtId="41" fontId="3" fillId="0" borderId="29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/>
    </xf>
    <xf numFmtId="41" fontId="11" fillId="0" borderId="34" xfId="0" applyNumberFormat="1" applyFont="1" applyFill="1" applyBorder="1" applyAlignment="1">
      <alignment/>
    </xf>
    <xf numFmtId="41" fontId="2" fillId="0" borderId="35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11" fillId="0" borderId="34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41" fontId="3" fillId="2" borderId="37" xfId="0" applyNumberFormat="1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41" fontId="0" fillId="0" borderId="39" xfId="0" applyNumberFormat="1" applyFont="1" applyFill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1" fontId="2" fillId="0" borderId="41" xfId="0" applyNumberFormat="1" applyFont="1" applyFill="1" applyBorder="1" applyAlignment="1">
      <alignment/>
    </xf>
    <xf numFmtId="41" fontId="2" fillId="0" borderId="42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left" vertical="center" wrapText="1"/>
    </xf>
    <xf numFmtId="43" fontId="3" fillId="0" borderId="0" xfId="15" applyFont="1" applyBorder="1" applyAlignment="1">
      <alignment vertical="center"/>
    </xf>
    <xf numFmtId="41" fontId="6" fillId="0" borderId="0" xfId="0" applyNumberFormat="1" applyFont="1" applyBorder="1" applyAlignment="1">
      <alignment/>
    </xf>
    <xf numFmtId="41" fontId="6" fillId="0" borderId="35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0" fontId="1" fillId="2" borderId="37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12" fillId="0" borderId="0" xfId="0" applyFont="1" applyAlignment="1">
      <alignment vertical="center" wrapText="1"/>
    </xf>
    <xf numFmtId="41" fontId="1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1" fontId="12" fillId="0" borderId="34" xfId="0" applyNumberFormat="1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34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4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41" fontId="12" fillId="0" borderId="0" xfId="0" applyNumberFormat="1" applyFont="1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41" fontId="4" fillId="0" borderId="34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1" fontId="1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1" fontId="12" fillId="0" borderId="2" xfId="0" applyNumberFormat="1" applyFont="1" applyFill="1" applyBorder="1" applyAlignment="1">
      <alignment horizontal="center" vertical="center"/>
    </xf>
    <xf numFmtId="41" fontId="12" fillId="0" borderId="24" xfId="0" applyNumberFormat="1" applyFont="1" applyFill="1" applyBorder="1" applyAlignment="1">
      <alignment horizontal="center" vertical="center"/>
    </xf>
    <xf numFmtId="41" fontId="12" fillId="0" borderId="19" xfId="0" applyNumberFormat="1" applyFont="1" applyFill="1" applyBorder="1" applyAlignment="1">
      <alignment horizontal="center" vertical="center"/>
    </xf>
    <xf numFmtId="41" fontId="12" fillId="0" borderId="25" xfId="0" applyNumberFormat="1" applyFont="1" applyFill="1" applyBorder="1" applyAlignment="1">
      <alignment horizontal="center" vertical="center"/>
    </xf>
    <xf numFmtId="41" fontId="12" fillId="0" borderId="17" xfId="0" applyNumberFormat="1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horizontal="center" vertical="center"/>
    </xf>
    <xf numFmtId="41" fontId="12" fillId="0" borderId="20" xfId="0" applyNumberFormat="1" applyFont="1" applyFill="1" applyBorder="1" applyAlignment="1">
      <alignment horizontal="center" vertical="center"/>
    </xf>
    <xf numFmtId="41" fontId="19" fillId="0" borderId="15" xfId="0" applyNumberFormat="1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/>
    </xf>
    <xf numFmtId="41" fontId="18" fillId="0" borderId="15" xfId="0" applyNumberFormat="1" applyFont="1" applyFill="1" applyBorder="1" applyAlignment="1">
      <alignment horizontal="center" vertical="center"/>
    </xf>
    <xf numFmtId="41" fontId="18" fillId="0" borderId="18" xfId="0" applyNumberFormat="1" applyFont="1" applyFill="1" applyBorder="1" applyAlignment="1">
      <alignment horizontal="center" vertical="center"/>
    </xf>
    <xf numFmtId="41" fontId="12" fillId="0" borderId="15" xfId="0" applyNumberFormat="1" applyFont="1" applyFill="1" applyBorder="1" applyAlignment="1">
      <alignment horizontal="center" vertical="center"/>
    </xf>
    <xf numFmtId="41" fontId="12" fillId="0" borderId="18" xfId="0" applyNumberFormat="1" applyFont="1" applyFill="1" applyBorder="1" applyAlignment="1">
      <alignment horizontal="center" vertical="center"/>
    </xf>
    <xf numFmtId="41" fontId="12" fillId="0" borderId="22" xfId="0" applyNumberFormat="1" applyFont="1" applyFill="1" applyBorder="1" applyAlignment="1">
      <alignment horizontal="center" vertical="center"/>
    </xf>
    <xf numFmtId="41" fontId="18" fillId="0" borderId="2" xfId="0" applyNumberFormat="1" applyFont="1" applyFill="1" applyBorder="1" applyAlignment="1">
      <alignment horizontal="center" vertical="center"/>
    </xf>
    <xf numFmtId="41" fontId="18" fillId="0" borderId="24" xfId="0" applyNumberFormat="1" applyFont="1" applyFill="1" applyBorder="1" applyAlignment="1">
      <alignment horizontal="center" vertical="center"/>
    </xf>
    <xf numFmtId="41" fontId="18" fillId="0" borderId="19" xfId="0" applyNumberFormat="1" applyFont="1" applyFill="1" applyBorder="1" applyAlignment="1">
      <alignment horizontal="center" vertical="center"/>
    </xf>
    <xf numFmtId="41" fontId="18" fillId="0" borderId="25" xfId="0" applyNumberFormat="1" applyFont="1" applyFill="1" applyBorder="1" applyAlignment="1">
      <alignment horizontal="center" vertical="center"/>
    </xf>
    <xf numFmtId="41" fontId="18" fillId="0" borderId="17" xfId="0" applyNumberFormat="1" applyFont="1" applyFill="1" applyBorder="1" applyAlignment="1">
      <alignment horizontal="center" vertical="center"/>
    </xf>
    <xf numFmtId="41" fontId="18" fillId="0" borderId="20" xfId="0" applyNumberFormat="1" applyFont="1" applyFill="1" applyBorder="1" applyAlignment="1">
      <alignment horizontal="center" vertical="center"/>
    </xf>
    <xf numFmtId="41" fontId="12" fillId="0" borderId="16" xfId="0" applyNumberFormat="1" applyFont="1" applyFill="1" applyBorder="1" applyAlignment="1">
      <alignment horizontal="center" vertical="center"/>
    </xf>
    <xf numFmtId="41" fontId="18" fillId="0" borderId="16" xfId="0" applyNumberFormat="1" applyFont="1" applyFill="1" applyBorder="1" applyAlignment="1">
      <alignment horizontal="center" vertical="center"/>
    </xf>
    <xf numFmtId="41" fontId="12" fillId="0" borderId="22" xfId="0" applyNumberFormat="1" applyFont="1" applyFill="1" applyBorder="1" applyAlignment="1">
      <alignment horizontal="center" vertical="center"/>
    </xf>
    <xf numFmtId="41" fontId="18" fillId="0" borderId="22" xfId="0" applyNumberFormat="1" applyFont="1" applyFill="1" applyBorder="1" applyAlignment="1">
      <alignment horizontal="center" vertical="center"/>
    </xf>
    <xf numFmtId="41" fontId="12" fillId="0" borderId="43" xfId="0" applyNumberFormat="1" applyFont="1" applyFill="1" applyBorder="1" applyAlignment="1">
      <alignment horizontal="center" vertical="center"/>
    </xf>
    <xf numFmtId="41" fontId="12" fillId="0" borderId="5" xfId="0" applyNumberFormat="1" applyFont="1" applyFill="1" applyBorder="1" applyAlignment="1">
      <alignment horizontal="center" vertical="center"/>
    </xf>
    <xf numFmtId="41" fontId="12" fillId="0" borderId="27" xfId="0" applyNumberFormat="1" applyFont="1" applyFill="1" applyBorder="1" applyAlignment="1">
      <alignment horizontal="center" vertical="center"/>
    </xf>
    <xf numFmtId="41" fontId="12" fillId="0" borderId="44" xfId="0" applyNumberFormat="1" applyFont="1" applyFill="1" applyBorder="1" applyAlignment="1">
      <alignment horizontal="center" vertical="center"/>
    </xf>
    <xf numFmtId="41" fontId="12" fillId="0" borderId="39" xfId="0" applyNumberFormat="1" applyFont="1" applyFill="1" applyBorder="1" applyAlignment="1">
      <alignment horizontal="center" vertical="center"/>
    </xf>
    <xf numFmtId="41" fontId="12" fillId="0" borderId="8" xfId="0" applyNumberFormat="1" applyFont="1" applyFill="1" applyBorder="1" applyAlignment="1">
      <alignment horizontal="center" vertical="center"/>
    </xf>
    <xf numFmtId="41" fontId="19" fillId="0" borderId="2" xfId="0" applyNumberFormat="1" applyFont="1" applyFill="1" applyBorder="1" applyAlignment="1">
      <alignment horizontal="center" vertical="center"/>
    </xf>
    <xf numFmtId="41" fontId="20" fillId="0" borderId="24" xfId="0" applyNumberFormat="1" applyFont="1" applyFill="1" applyBorder="1" applyAlignment="1">
      <alignment horizontal="center" vertical="center"/>
    </xf>
    <xf numFmtId="41" fontId="21" fillId="0" borderId="25" xfId="0" applyNumberFormat="1" applyFont="1" applyFill="1" applyBorder="1" applyAlignment="1">
      <alignment horizontal="center" vertical="center"/>
    </xf>
    <xf numFmtId="41" fontId="19" fillId="0" borderId="17" xfId="0" applyNumberFormat="1" applyFont="1" applyFill="1" applyBorder="1" applyAlignment="1">
      <alignment horizontal="center" vertical="center"/>
    </xf>
    <xf numFmtId="41" fontId="19" fillId="0" borderId="18" xfId="0" applyNumberFormat="1" applyFont="1" applyFill="1" applyBorder="1" applyAlignment="1">
      <alignment horizontal="center" vertical="center"/>
    </xf>
    <xf numFmtId="41" fontId="12" fillId="0" borderId="41" xfId="0" applyNumberFormat="1" applyFont="1" applyFill="1" applyBorder="1" applyAlignment="1">
      <alignment horizontal="center" vertical="center"/>
    </xf>
    <xf numFmtId="41" fontId="12" fillId="0" borderId="42" xfId="0" applyNumberFormat="1" applyFont="1" applyFill="1" applyBorder="1" applyAlignment="1">
      <alignment horizontal="center" vertical="center"/>
    </xf>
    <xf numFmtId="41" fontId="12" fillId="0" borderId="26" xfId="0" applyNumberFormat="1" applyFont="1" applyFill="1" applyBorder="1" applyAlignment="1">
      <alignment horizontal="center" vertical="center"/>
    </xf>
    <xf numFmtId="41" fontId="12" fillId="0" borderId="4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/>
    </xf>
    <xf numFmtId="0" fontId="12" fillId="2" borderId="34" xfId="0" applyFont="1" applyFill="1" applyBorder="1" applyAlignment="1">
      <alignment vertical="center"/>
    </xf>
    <xf numFmtId="41" fontId="12" fillId="0" borderId="34" xfId="0" applyNumberFormat="1" applyFont="1" applyFill="1" applyBorder="1" applyAlignment="1">
      <alignment/>
    </xf>
    <xf numFmtId="41" fontId="12" fillId="2" borderId="34" xfId="0" applyNumberFormat="1" applyFont="1" applyFill="1" applyBorder="1" applyAlignment="1">
      <alignment/>
    </xf>
    <xf numFmtId="41" fontId="12" fillId="0" borderId="34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vertical="center"/>
    </xf>
    <xf numFmtId="41" fontId="0" fillId="0" borderId="41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3" borderId="34" xfId="0" applyFill="1" applyBorder="1" applyAlignment="1">
      <alignment horizontal="center" vertical="center"/>
    </xf>
    <xf numFmtId="41" fontId="0" fillId="2" borderId="37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 textRotation="255" wrapText="1"/>
    </xf>
    <xf numFmtId="0" fontId="11" fillId="2" borderId="46" xfId="0" applyFont="1" applyFill="1" applyBorder="1" applyAlignment="1">
      <alignment vertical="center" textRotation="255" wrapText="1"/>
    </xf>
    <xf numFmtId="0" fontId="0" fillId="2" borderId="3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2" borderId="47" xfId="0" applyFont="1" applyFill="1" applyBorder="1" applyAlignment="1">
      <alignment vertical="center" textRotation="255" wrapText="1"/>
    </xf>
    <xf numFmtId="0" fontId="12" fillId="0" borderId="3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41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6" fontId="0" fillId="2" borderId="48" xfId="0" applyNumberFormat="1" applyFont="1" applyFill="1" applyBorder="1" applyAlignment="1">
      <alignment vertical="center"/>
    </xf>
    <xf numFmtId="166" fontId="0" fillId="2" borderId="35" xfId="0" applyNumberFormat="1" applyFont="1" applyFill="1" applyBorder="1" applyAlignment="1">
      <alignment vertical="center"/>
    </xf>
    <xf numFmtId="41" fontId="0" fillId="2" borderId="49" xfId="0" applyNumberFormat="1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0" fillId="2" borderId="47" xfId="0" applyFont="1" applyFill="1" applyBorder="1" applyAlignment="1">
      <alignment vertical="center"/>
    </xf>
    <xf numFmtId="0" fontId="5" fillId="3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12" fillId="0" borderId="38" xfId="0" applyFont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1" fontId="7" fillId="2" borderId="8" xfId="0" applyNumberFormat="1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1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9" fillId="0" borderId="5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1" fillId="2" borderId="49" xfId="0" applyFont="1" applyFill="1" applyBorder="1" applyAlignment="1">
      <alignment vertical="center" textRotation="255" wrapText="1"/>
    </xf>
    <xf numFmtId="0" fontId="11" fillId="2" borderId="48" xfId="0" applyFont="1" applyFill="1" applyBorder="1" applyAlignment="1">
      <alignment vertical="center" textRotation="255" wrapText="1"/>
    </xf>
    <xf numFmtId="41" fontId="0" fillId="2" borderId="1" xfId="0" applyNumberFormat="1" applyFont="1" applyFill="1" applyBorder="1" applyAlignment="1">
      <alignment vertical="center"/>
    </xf>
    <xf numFmtId="41" fontId="0" fillId="2" borderId="6" xfId="0" applyNumberFormat="1" applyFont="1" applyFill="1" applyBorder="1" applyAlignment="1">
      <alignment vertical="center"/>
    </xf>
    <xf numFmtId="41" fontId="0" fillId="2" borderId="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1" fontId="11" fillId="0" borderId="8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11" fillId="2" borderId="8" xfId="0" applyNumberFormat="1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1" fontId="12" fillId="2" borderId="1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1" fontId="12" fillId="2" borderId="37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41" fontId="10" fillId="0" borderId="34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41" fontId="4" fillId="2" borderId="34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41" fontId="10" fillId="2" borderId="34" xfId="0" applyNumberFormat="1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7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41" fontId="12" fillId="4" borderId="32" xfId="0" applyNumberFormat="1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41" fontId="12" fillId="2" borderId="37" xfId="0" applyNumberFormat="1" applyFont="1" applyFill="1" applyBorder="1" applyAlignment="1">
      <alignment horizontal="center" vertical="center"/>
    </xf>
    <xf numFmtId="41" fontId="18" fillId="2" borderId="1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1" fontId="18" fillId="4" borderId="32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41" fontId="18" fillId="2" borderId="37" xfId="0" applyNumberFormat="1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 wrapText="1"/>
    </xf>
    <xf numFmtId="41" fontId="0" fillId="2" borderId="37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textRotation="255" wrapText="1"/>
    </xf>
    <xf numFmtId="0" fontId="11" fillId="2" borderId="47" xfId="0" applyFont="1" applyFill="1" applyBorder="1" applyAlignment="1">
      <alignment horizontal="center" vertical="center" textRotation="255" wrapText="1"/>
    </xf>
    <xf numFmtId="0" fontId="11" fillId="2" borderId="6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view="pageBreakPreview" zoomScaleSheetLayoutView="100" workbookViewId="0" topLeftCell="A11">
      <selection activeCell="B20" sqref="B20:B22"/>
    </sheetView>
  </sheetViews>
  <sheetFormatPr defaultColWidth="9.00390625" defaultRowHeight="12.75"/>
  <cols>
    <col min="1" max="1" width="3.375" style="0" customWidth="1"/>
    <col min="2" max="2" width="33.625" style="0" customWidth="1"/>
    <col min="3" max="3" width="10.625" style="0" customWidth="1"/>
    <col min="4" max="4" width="12.1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1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71</v>
      </c>
      <c r="L1" s="301" t="s">
        <v>69</v>
      </c>
      <c r="M1" s="301"/>
      <c r="N1" s="301"/>
    </row>
    <row r="2" spans="2:12" ht="13.5" customHeight="1">
      <c r="B2" s="73"/>
      <c r="L2" t="s">
        <v>70</v>
      </c>
    </row>
    <row r="3" ht="13.5" customHeight="1">
      <c r="L3" t="s">
        <v>18</v>
      </c>
    </row>
    <row r="4" ht="13.5" customHeight="1">
      <c r="L4" s="73" t="s">
        <v>74</v>
      </c>
    </row>
    <row r="5" ht="13.5" customHeight="1"/>
    <row r="6" spans="1:14" ht="26.25">
      <c r="A6" s="302" t="s">
        <v>17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</row>
    <row r="8" spans="1:13" ht="13.5" thickBot="1">
      <c r="A8" s="2"/>
      <c r="B8" s="2"/>
      <c r="C8" s="2"/>
      <c r="D8" s="2"/>
      <c r="E8" s="2"/>
      <c r="L8" s="303" t="s">
        <v>37</v>
      </c>
      <c r="M8" s="303"/>
    </row>
    <row r="9" spans="1:15" ht="32.25" customHeight="1" thickBot="1">
      <c r="A9" s="3"/>
      <c r="B9" s="4"/>
      <c r="C9" s="5"/>
      <c r="D9" s="13"/>
      <c r="E9" s="304" t="s">
        <v>19</v>
      </c>
      <c r="F9" s="305"/>
      <c r="G9" s="305"/>
      <c r="H9" s="77"/>
      <c r="I9" s="306" t="s">
        <v>20</v>
      </c>
      <c r="J9" s="307"/>
      <c r="K9" s="307"/>
      <c r="L9" s="306" t="s">
        <v>21</v>
      </c>
      <c r="M9" s="307"/>
      <c r="N9" s="308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309" t="s">
        <v>12</v>
      </c>
      <c r="F10" s="81" t="s">
        <v>27</v>
      </c>
      <c r="G10" s="82" t="s">
        <v>28</v>
      </c>
      <c r="H10" s="265" t="s">
        <v>51</v>
      </c>
      <c r="I10" s="262" t="s">
        <v>13</v>
      </c>
      <c r="J10" s="34" t="s">
        <v>27</v>
      </c>
      <c r="K10" s="50" t="s">
        <v>28</v>
      </c>
      <c r="L10" s="261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310"/>
      <c r="F11" s="83" t="s">
        <v>25</v>
      </c>
      <c r="G11" s="51" t="s">
        <v>29</v>
      </c>
      <c r="H11" s="266"/>
      <c r="I11" s="268"/>
      <c r="J11" s="48" t="s">
        <v>25</v>
      </c>
      <c r="K11" s="51" t="s">
        <v>29</v>
      </c>
      <c r="L11" s="262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31</v>
      </c>
      <c r="E12" s="33" t="s">
        <v>32</v>
      </c>
      <c r="F12" s="49" t="s">
        <v>26</v>
      </c>
      <c r="G12" s="52" t="s">
        <v>30</v>
      </c>
      <c r="H12" s="267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283">
        <v>1</v>
      </c>
      <c r="B14" s="254" t="s">
        <v>73</v>
      </c>
      <c r="C14" s="58" t="s">
        <v>34</v>
      </c>
      <c r="D14" s="259">
        <f>E14+I14+L14+O14+O15+O16</f>
        <v>47895</v>
      </c>
      <c r="E14" s="258">
        <f>F15+F16+G15+G16+H15</f>
        <v>852</v>
      </c>
      <c r="F14" s="64"/>
      <c r="G14" s="65"/>
      <c r="H14" s="129"/>
      <c r="I14" s="258">
        <f>J15+J16+K15+K16</f>
        <v>25835</v>
      </c>
      <c r="J14" s="64"/>
      <c r="K14" s="65"/>
      <c r="L14" s="258">
        <f>M15+M16+N15+N16</f>
        <v>21208</v>
      </c>
      <c r="M14" s="64"/>
      <c r="N14" s="65"/>
      <c r="O14" s="55">
        <v>0</v>
      </c>
    </row>
    <row r="15" spans="1:15" ht="21.75" customHeight="1" thickBot="1">
      <c r="A15" s="257"/>
      <c r="B15" s="255"/>
      <c r="C15" s="54">
        <v>2006</v>
      </c>
      <c r="D15" s="260"/>
      <c r="E15" s="263"/>
      <c r="F15" s="66">
        <v>0</v>
      </c>
      <c r="G15" s="67">
        <v>0</v>
      </c>
      <c r="H15" s="84">
        <v>0</v>
      </c>
      <c r="I15" s="263"/>
      <c r="J15" s="66">
        <v>12932</v>
      </c>
      <c r="K15" s="67">
        <v>0</v>
      </c>
      <c r="L15" s="258"/>
      <c r="M15" s="66">
        <v>11611</v>
      </c>
      <c r="N15" s="67">
        <v>0</v>
      </c>
      <c r="O15" s="56">
        <v>0</v>
      </c>
    </row>
    <row r="16" spans="1:15" ht="21.75" customHeight="1" thickBot="1">
      <c r="A16" s="257"/>
      <c r="B16" s="255"/>
      <c r="C16" s="59"/>
      <c r="D16" s="260"/>
      <c r="E16" s="263"/>
      <c r="F16" s="68">
        <v>352</v>
      </c>
      <c r="G16" s="70">
        <v>500</v>
      </c>
      <c r="H16" s="85"/>
      <c r="I16" s="263"/>
      <c r="J16" s="68">
        <v>150</v>
      </c>
      <c r="K16" s="70">
        <v>12753</v>
      </c>
      <c r="L16" s="258"/>
      <c r="M16" s="68">
        <v>0</v>
      </c>
      <c r="N16" s="70">
        <v>9597</v>
      </c>
      <c r="O16" s="60">
        <v>0</v>
      </c>
    </row>
    <row r="17" spans="1:15" ht="19.5" customHeight="1" thickBot="1">
      <c r="A17" s="273">
        <v>2</v>
      </c>
      <c r="B17" s="269" t="s">
        <v>42</v>
      </c>
      <c r="C17" s="58" t="s">
        <v>9</v>
      </c>
      <c r="D17" s="275">
        <f>E17+I17+L17+O17+O18+O19</f>
        <v>100825.481</v>
      </c>
      <c r="E17" s="278">
        <f>F18+F19+G18+G19+H18</f>
        <v>504.481</v>
      </c>
      <c r="F17" s="64"/>
      <c r="G17" s="65"/>
      <c r="H17" s="78"/>
      <c r="I17" s="280">
        <f>J18+J19+K18+K19</f>
        <v>3718</v>
      </c>
      <c r="J17" s="64"/>
      <c r="K17" s="65"/>
      <c r="L17" s="258">
        <f>M18+M19+N18+N19</f>
        <v>45662</v>
      </c>
      <c r="M17" s="64"/>
      <c r="N17" s="65"/>
      <c r="O17" s="55">
        <v>5604</v>
      </c>
    </row>
    <row r="18" spans="1:15" ht="19.5" customHeight="1" thickBot="1">
      <c r="A18" s="274"/>
      <c r="B18" s="269"/>
      <c r="C18" s="54">
        <v>2008</v>
      </c>
      <c r="D18" s="276"/>
      <c r="E18" s="278"/>
      <c r="F18" s="89">
        <v>181.5</v>
      </c>
      <c r="G18" s="90">
        <v>204.5</v>
      </c>
      <c r="H18" s="91">
        <v>108.9</v>
      </c>
      <c r="I18" s="281"/>
      <c r="J18" s="66">
        <v>409</v>
      </c>
      <c r="K18" s="67">
        <v>0</v>
      </c>
      <c r="L18" s="258"/>
      <c r="M18" s="66">
        <v>5023</v>
      </c>
      <c r="N18" s="67">
        <v>0</v>
      </c>
      <c r="O18" s="56">
        <v>11732</v>
      </c>
    </row>
    <row r="19" spans="1:15" ht="41.25" customHeight="1" thickBot="1">
      <c r="A19" s="274"/>
      <c r="B19" s="269"/>
      <c r="C19" s="54"/>
      <c r="D19" s="277"/>
      <c r="E19" s="279"/>
      <c r="F19" s="92">
        <v>9.581</v>
      </c>
      <c r="G19" s="93">
        <v>0</v>
      </c>
      <c r="H19" s="94"/>
      <c r="I19" s="282"/>
      <c r="J19" s="68">
        <v>863</v>
      </c>
      <c r="K19" s="69">
        <v>2446</v>
      </c>
      <c r="L19" s="258"/>
      <c r="M19" s="68">
        <v>10593</v>
      </c>
      <c r="N19" s="69">
        <v>30046</v>
      </c>
      <c r="O19" s="57">
        <v>33605</v>
      </c>
    </row>
    <row r="20" spans="1:15" ht="24" customHeight="1" thickBot="1">
      <c r="A20" s="283">
        <v>3</v>
      </c>
      <c r="B20" s="269" t="s">
        <v>45</v>
      </c>
      <c r="C20" s="58" t="s">
        <v>9</v>
      </c>
      <c r="D20" s="275">
        <f>E20+I20+L20+O20+O21+O22</f>
        <v>15073</v>
      </c>
      <c r="E20" s="280">
        <f>F21+F22+G21+G22+H21</f>
        <v>200</v>
      </c>
      <c r="F20" s="64"/>
      <c r="G20" s="65"/>
      <c r="H20" s="78"/>
      <c r="I20" s="280">
        <f>J21+J22+K21+K22</f>
        <v>533</v>
      </c>
      <c r="J20" s="64"/>
      <c r="K20" s="65"/>
      <c r="L20" s="258">
        <f>M21+M22+N21+N22</f>
        <v>7195</v>
      </c>
      <c r="M20" s="64"/>
      <c r="N20" s="65"/>
      <c r="O20" s="55">
        <v>1786</v>
      </c>
    </row>
    <row r="21" spans="1:15" ht="24" customHeight="1" thickBot="1">
      <c r="A21" s="257"/>
      <c r="B21" s="269"/>
      <c r="C21" s="54">
        <v>2007</v>
      </c>
      <c r="D21" s="276"/>
      <c r="E21" s="281"/>
      <c r="F21" s="66">
        <v>0</v>
      </c>
      <c r="G21" s="67">
        <v>0</v>
      </c>
      <c r="H21" s="84">
        <v>0</v>
      </c>
      <c r="I21" s="281"/>
      <c r="J21" s="66">
        <v>0</v>
      </c>
      <c r="K21" s="67">
        <v>0</v>
      </c>
      <c r="L21" s="258"/>
      <c r="M21" s="66">
        <v>1799</v>
      </c>
      <c r="N21" s="67">
        <v>0</v>
      </c>
      <c r="O21" s="56">
        <v>0</v>
      </c>
    </row>
    <row r="22" spans="1:15" ht="24" customHeight="1" thickBot="1">
      <c r="A22" s="257"/>
      <c r="B22" s="269"/>
      <c r="C22" s="59"/>
      <c r="D22" s="277"/>
      <c r="E22" s="282"/>
      <c r="F22" s="68">
        <v>200</v>
      </c>
      <c r="G22" s="70">
        <v>0</v>
      </c>
      <c r="H22" s="85"/>
      <c r="I22" s="282"/>
      <c r="J22" s="68">
        <v>533</v>
      </c>
      <c r="K22" s="70">
        <v>0</v>
      </c>
      <c r="L22" s="258"/>
      <c r="M22" s="68">
        <v>0</v>
      </c>
      <c r="N22" s="70">
        <v>5396</v>
      </c>
      <c r="O22" s="60">
        <v>5359</v>
      </c>
    </row>
    <row r="23" spans="1:15" ht="19.5" customHeight="1" thickBot="1">
      <c r="A23" s="283">
        <v>4</v>
      </c>
      <c r="B23" s="269" t="s">
        <v>38</v>
      </c>
      <c r="C23" s="58" t="s">
        <v>10</v>
      </c>
      <c r="D23" s="259">
        <f>E23+I23+L23+O23+O24+O25</f>
        <v>18499</v>
      </c>
      <c r="E23" s="258">
        <f>F24+F25+G24+G25+H24</f>
        <v>30</v>
      </c>
      <c r="F23" s="64"/>
      <c r="G23" s="65"/>
      <c r="H23" s="78"/>
      <c r="I23" s="258">
        <f>J24+J25+K24+K25</f>
        <v>8229</v>
      </c>
      <c r="J23" s="64"/>
      <c r="K23" s="65"/>
      <c r="L23" s="258">
        <f>M24+M25+N24+N25</f>
        <v>10240</v>
      </c>
      <c r="M23" s="64"/>
      <c r="N23" s="65"/>
      <c r="O23" s="55">
        <v>0</v>
      </c>
    </row>
    <row r="24" spans="1:15" ht="19.5" customHeight="1" thickBot="1">
      <c r="A24" s="257"/>
      <c r="B24" s="269"/>
      <c r="C24" s="54">
        <v>2006</v>
      </c>
      <c r="D24" s="260"/>
      <c r="E24" s="263"/>
      <c r="F24" s="66">
        <v>0</v>
      </c>
      <c r="G24" s="67">
        <v>0</v>
      </c>
      <c r="H24" s="79">
        <v>0</v>
      </c>
      <c r="I24" s="263"/>
      <c r="J24" s="66">
        <v>339</v>
      </c>
      <c r="K24" s="67">
        <v>1000</v>
      </c>
      <c r="L24" s="258"/>
      <c r="M24" s="66">
        <v>400</v>
      </c>
      <c r="N24" s="67">
        <v>200</v>
      </c>
      <c r="O24" s="56">
        <v>0</v>
      </c>
    </row>
    <row r="25" spans="1:15" ht="19.5" customHeight="1" thickBot="1">
      <c r="A25" s="257"/>
      <c r="B25" s="269"/>
      <c r="C25" s="59"/>
      <c r="D25" s="260"/>
      <c r="E25" s="263"/>
      <c r="F25" s="68">
        <v>30</v>
      </c>
      <c r="G25" s="70">
        <v>0</v>
      </c>
      <c r="H25" s="80"/>
      <c r="I25" s="263"/>
      <c r="J25" s="68">
        <v>1800</v>
      </c>
      <c r="K25" s="70">
        <v>5090</v>
      </c>
      <c r="L25" s="258"/>
      <c r="M25" s="68">
        <v>2160</v>
      </c>
      <c r="N25" s="70">
        <v>7480</v>
      </c>
      <c r="O25" s="60">
        <v>0</v>
      </c>
    </row>
    <row r="26" spans="1:15" ht="21" customHeight="1" thickBot="1">
      <c r="A26" s="273">
        <v>5</v>
      </c>
      <c r="B26" s="269" t="s">
        <v>43</v>
      </c>
      <c r="C26" s="58" t="s">
        <v>10</v>
      </c>
      <c r="D26" s="259">
        <f>E26+I26+L26+O26+O27+O28</f>
        <v>3934</v>
      </c>
      <c r="E26" s="258">
        <f>F27+F28+G27+G28+H27</f>
        <v>370</v>
      </c>
      <c r="F26" s="64"/>
      <c r="G26" s="65"/>
      <c r="H26" s="78"/>
      <c r="I26" s="258">
        <f>J27+J28+K27+K28</f>
        <v>2646</v>
      </c>
      <c r="J26" s="64"/>
      <c r="K26" s="65"/>
      <c r="L26" s="258">
        <f>M27+M28+N27+N28</f>
        <v>918</v>
      </c>
      <c r="M26" s="64"/>
      <c r="N26" s="65"/>
      <c r="O26" s="55">
        <v>0</v>
      </c>
    </row>
    <row r="27" spans="1:15" ht="23.25" customHeight="1" thickBot="1">
      <c r="A27" s="274"/>
      <c r="B27" s="256"/>
      <c r="C27" s="54">
        <v>2006</v>
      </c>
      <c r="D27" s="260"/>
      <c r="E27" s="263"/>
      <c r="F27" s="66">
        <v>0</v>
      </c>
      <c r="G27" s="67">
        <v>0</v>
      </c>
      <c r="H27" s="79">
        <v>0</v>
      </c>
      <c r="I27" s="263"/>
      <c r="J27" s="66">
        <v>754</v>
      </c>
      <c r="K27" s="67">
        <v>0</v>
      </c>
      <c r="L27" s="258"/>
      <c r="M27" s="66">
        <v>230</v>
      </c>
      <c r="N27" s="67">
        <v>0</v>
      </c>
      <c r="O27" s="56">
        <v>0</v>
      </c>
    </row>
    <row r="28" spans="1:15" ht="24.75" customHeight="1" thickBot="1">
      <c r="A28" s="274"/>
      <c r="B28" s="256"/>
      <c r="C28" s="59"/>
      <c r="D28" s="260"/>
      <c r="E28" s="263"/>
      <c r="F28" s="68">
        <v>370</v>
      </c>
      <c r="G28" s="70">
        <v>0</v>
      </c>
      <c r="H28" s="80"/>
      <c r="I28" s="263"/>
      <c r="J28" s="68">
        <v>1892</v>
      </c>
      <c r="K28" s="70">
        <v>0</v>
      </c>
      <c r="L28" s="258"/>
      <c r="M28" s="68">
        <v>0</v>
      </c>
      <c r="N28" s="70">
        <v>688</v>
      </c>
      <c r="O28" s="60">
        <v>0</v>
      </c>
    </row>
    <row r="29" spans="1:15" ht="24.75" customHeight="1" thickBot="1">
      <c r="A29" s="283">
        <v>6</v>
      </c>
      <c r="B29" s="269" t="s">
        <v>59</v>
      </c>
      <c r="C29" s="58" t="s">
        <v>10</v>
      </c>
      <c r="D29" s="253">
        <f>E29+I29+L29+O29+O30+O31</f>
        <v>5500</v>
      </c>
      <c r="E29" s="280">
        <f>F30+F31+G30+G31+H30</f>
        <v>1000</v>
      </c>
      <c r="F29" s="64"/>
      <c r="G29" s="65"/>
      <c r="H29" s="78"/>
      <c r="I29" s="280">
        <f>J30+J31+K30+K31</f>
        <v>1500</v>
      </c>
      <c r="J29" s="64"/>
      <c r="K29" s="65"/>
      <c r="L29" s="258">
        <f>M30+M31+N30+N31</f>
        <v>1000</v>
      </c>
      <c r="M29" s="64"/>
      <c r="N29" s="65"/>
      <c r="O29" s="55">
        <v>1500</v>
      </c>
    </row>
    <row r="30" spans="1:15" ht="21.75" customHeight="1" thickBot="1">
      <c r="A30" s="257"/>
      <c r="B30" s="269"/>
      <c r="C30" s="54">
        <v>2009</v>
      </c>
      <c r="D30" s="276"/>
      <c r="E30" s="281"/>
      <c r="F30" s="66">
        <v>0</v>
      </c>
      <c r="G30" s="67">
        <v>0</v>
      </c>
      <c r="H30" s="84">
        <v>0</v>
      </c>
      <c r="I30" s="281"/>
      <c r="J30" s="66">
        <v>500</v>
      </c>
      <c r="K30" s="67">
        <v>0</v>
      </c>
      <c r="L30" s="258"/>
      <c r="M30" s="66">
        <v>100</v>
      </c>
      <c r="N30" s="67">
        <v>0</v>
      </c>
      <c r="O30" s="56">
        <v>0</v>
      </c>
    </row>
    <row r="31" spans="1:15" ht="24" customHeight="1" thickBot="1">
      <c r="A31" s="257"/>
      <c r="B31" s="269"/>
      <c r="C31" s="59"/>
      <c r="D31" s="284"/>
      <c r="E31" s="282"/>
      <c r="F31" s="68">
        <v>1000</v>
      </c>
      <c r="G31" s="70">
        <v>0</v>
      </c>
      <c r="H31" s="85"/>
      <c r="I31" s="282"/>
      <c r="J31" s="68">
        <v>500</v>
      </c>
      <c r="K31" s="70">
        <v>500</v>
      </c>
      <c r="L31" s="258"/>
      <c r="M31" s="68">
        <v>400</v>
      </c>
      <c r="N31" s="70">
        <v>500</v>
      </c>
      <c r="O31" s="60">
        <v>500</v>
      </c>
    </row>
    <row r="32" spans="1:15" ht="19.5" customHeight="1" thickBot="1">
      <c r="A32" s="283">
        <v>7</v>
      </c>
      <c r="B32" s="269" t="s">
        <v>58</v>
      </c>
      <c r="C32" s="58" t="s">
        <v>10</v>
      </c>
      <c r="D32" s="253">
        <f>E32+I32+L32+O32+O33+O34</f>
        <v>2700</v>
      </c>
      <c r="E32" s="258">
        <f>F33+F34+G33+G34+H33</f>
        <v>450</v>
      </c>
      <c r="F32" s="64"/>
      <c r="G32" s="65"/>
      <c r="H32" s="78"/>
      <c r="I32" s="280">
        <f>J33+J34+K33+K34</f>
        <v>1500</v>
      </c>
      <c r="J32" s="64"/>
      <c r="K32" s="65"/>
      <c r="L32" s="258">
        <f>M33+M34+N33+N34</f>
        <v>750</v>
      </c>
      <c r="M32" s="64"/>
      <c r="N32" s="65"/>
      <c r="O32" s="55">
        <v>0</v>
      </c>
    </row>
    <row r="33" spans="1:15" ht="19.5" customHeight="1" thickBot="1">
      <c r="A33" s="257"/>
      <c r="B33" s="269"/>
      <c r="C33" s="54">
        <v>2006</v>
      </c>
      <c r="D33" s="276"/>
      <c r="E33" s="263"/>
      <c r="F33" s="66">
        <v>0</v>
      </c>
      <c r="G33" s="67">
        <v>0</v>
      </c>
      <c r="H33" s="84">
        <v>0</v>
      </c>
      <c r="I33" s="281"/>
      <c r="J33" s="66">
        <v>0</v>
      </c>
      <c r="K33" s="67">
        <v>0</v>
      </c>
      <c r="L33" s="258"/>
      <c r="M33" s="66">
        <v>0</v>
      </c>
      <c r="N33" s="67">
        <v>0</v>
      </c>
      <c r="O33" s="56">
        <v>0</v>
      </c>
    </row>
    <row r="34" spans="1:15" ht="19.5" customHeight="1" thickBot="1">
      <c r="A34" s="257"/>
      <c r="B34" s="269"/>
      <c r="C34" s="59"/>
      <c r="D34" s="284"/>
      <c r="E34" s="263"/>
      <c r="F34" s="68">
        <v>450</v>
      </c>
      <c r="G34" s="70">
        <v>0</v>
      </c>
      <c r="H34" s="85"/>
      <c r="I34" s="282"/>
      <c r="J34" s="68">
        <v>750</v>
      </c>
      <c r="K34" s="70">
        <v>750</v>
      </c>
      <c r="L34" s="258"/>
      <c r="M34" s="68">
        <v>450</v>
      </c>
      <c r="N34" s="70">
        <v>300</v>
      </c>
      <c r="O34" s="60">
        <v>0</v>
      </c>
    </row>
    <row r="35" spans="1:15" ht="24" customHeight="1" thickBot="1">
      <c r="A35" s="273">
        <v>8</v>
      </c>
      <c r="B35" s="269" t="s">
        <v>60</v>
      </c>
      <c r="C35" s="58" t="s">
        <v>10</v>
      </c>
      <c r="D35" s="253">
        <f>E35+I35+L35+O35+O36+O37</f>
        <v>13000</v>
      </c>
      <c r="E35" s="258">
        <f>F36+F37+G36+G37+H36</f>
        <v>5823</v>
      </c>
      <c r="F35" s="64"/>
      <c r="G35" s="65"/>
      <c r="H35" s="78"/>
      <c r="I35" s="280">
        <f>J36+J37+K36+K37</f>
        <v>977</v>
      </c>
      <c r="J35" s="64"/>
      <c r="K35" s="65"/>
      <c r="L35" s="258">
        <f>M36+M37+N36+N37</f>
        <v>500</v>
      </c>
      <c r="M35" s="64"/>
      <c r="N35" s="65"/>
      <c r="O35" s="55">
        <v>0</v>
      </c>
    </row>
    <row r="36" spans="1:15" ht="23.25" customHeight="1" thickBot="1">
      <c r="A36" s="274"/>
      <c r="B36" s="269"/>
      <c r="C36" s="54">
        <v>2008</v>
      </c>
      <c r="D36" s="276"/>
      <c r="E36" s="263"/>
      <c r="F36" s="66">
        <v>0</v>
      </c>
      <c r="G36" s="67">
        <v>0</v>
      </c>
      <c r="H36" s="84">
        <v>0</v>
      </c>
      <c r="I36" s="281"/>
      <c r="J36" s="66">
        <v>290</v>
      </c>
      <c r="K36" s="67">
        <v>0</v>
      </c>
      <c r="L36" s="258"/>
      <c r="M36" s="66">
        <v>0</v>
      </c>
      <c r="N36" s="67">
        <v>0</v>
      </c>
      <c r="O36" s="56">
        <v>2000</v>
      </c>
    </row>
    <row r="37" spans="1:15" ht="21.75" customHeight="1" thickBot="1">
      <c r="A37" s="274"/>
      <c r="B37" s="269"/>
      <c r="C37" s="59"/>
      <c r="D37" s="284"/>
      <c r="E37" s="263"/>
      <c r="F37" s="71">
        <v>5823</v>
      </c>
      <c r="G37" s="69">
        <v>0</v>
      </c>
      <c r="H37" s="85"/>
      <c r="I37" s="282"/>
      <c r="J37" s="71">
        <v>687</v>
      </c>
      <c r="K37" s="69">
        <v>0</v>
      </c>
      <c r="L37" s="258"/>
      <c r="M37" s="71">
        <v>500</v>
      </c>
      <c r="N37" s="69">
        <v>0</v>
      </c>
      <c r="O37" s="57">
        <v>3700</v>
      </c>
    </row>
    <row r="38" spans="1:15" ht="21.75" customHeight="1" thickBot="1">
      <c r="A38" s="283">
        <v>9</v>
      </c>
      <c r="B38" s="269" t="s">
        <v>39</v>
      </c>
      <c r="C38" s="54" t="s">
        <v>35</v>
      </c>
      <c r="D38" s="259">
        <f>E38+I38+L38+O38+O39+O40</f>
        <v>3100</v>
      </c>
      <c r="E38" s="258">
        <f>F39+F40+G39+G40+H39</f>
        <v>105</v>
      </c>
      <c r="F38" s="86"/>
      <c r="G38" s="65"/>
      <c r="H38" s="78"/>
      <c r="I38" s="258">
        <f>J39+J40+K39+K40</f>
        <v>0</v>
      </c>
      <c r="J38" s="64"/>
      <c r="K38" s="65"/>
      <c r="L38" s="258">
        <f>M39+M40+N39+N40</f>
        <v>0</v>
      </c>
      <c r="M38" s="64"/>
      <c r="N38" s="65"/>
      <c r="O38" s="55">
        <v>2995</v>
      </c>
    </row>
    <row r="39" spans="1:15" ht="21.75" customHeight="1" thickBot="1">
      <c r="A39" s="257"/>
      <c r="B39" s="269"/>
      <c r="C39" s="54">
        <v>2008</v>
      </c>
      <c r="D39" s="260"/>
      <c r="E39" s="263"/>
      <c r="F39" s="87">
        <v>15</v>
      </c>
      <c r="G39" s="67">
        <v>0</v>
      </c>
      <c r="H39" s="79">
        <v>0</v>
      </c>
      <c r="I39" s="263"/>
      <c r="J39" s="66">
        <v>0</v>
      </c>
      <c r="K39" s="67">
        <v>0</v>
      </c>
      <c r="L39" s="258"/>
      <c r="M39" s="66">
        <v>0</v>
      </c>
      <c r="N39" s="67">
        <v>0</v>
      </c>
      <c r="O39" s="56">
        <v>0</v>
      </c>
    </row>
    <row r="40" spans="1:15" ht="21.75" customHeight="1" thickBot="1">
      <c r="A40" s="257"/>
      <c r="B40" s="269"/>
      <c r="C40" s="59"/>
      <c r="D40" s="260"/>
      <c r="E40" s="263"/>
      <c r="F40" s="88">
        <v>90</v>
      </c>
      <c r="G40" s="70">
        <v>0</v>
      </c>
      <c r="H40" s="80"/>
      <c r="I40" s="263"/>
      <c r="J40" s="68">
        <v>0</v>
      </c>
      <c r="K40" s="70">
        <v>0</v>
      </c>
      <c r="L40" s="258"/>
      <c r="M40" s="68">
        <v>0</v>
      </c>
      <c r="N40" s="70">
        <v>0</v>
      </c>
      <c r="O40" s="60">
        <v>0</v>
      </c>
    </row>
    <row r="41" spans="1:15" ht="33" customHeight="1" thickBot="1">
      <c r="A41" s="283">
        <v>10</v>
      </c>
      <c r="B41" s="285" t="s">
        <v>50</v>
      </c>
      <c r="C41" s="58" t="s">
        <v>9</v>
      </c>
      <c r="D41" s="259">
        <f>E41+I41+L41+O41+O42+O43</f>
        <v>2100</v>
      </c>
      <c r="E41" s="258">
        <f>F42+F43+G42+G43+H42</f>
        <v>975</v>
      </c>
      <c r="F41" s="86"/>
      <c r="G41" s="65"/>
      <c r="H41" s="78"/>
      <c r="I41" s="258">
        <f>J42+J43+K42+K43</f>
        <v>425</v>
      </c>
      <c r="J41" s="64"/>
      <c r="K41" s="65"/>
      <c r="L41" s="258">
        <f>M42+M43+N42+N43</f>
        <v>20</v>
      </c>
      <c r="M41" s="64"/>
      <c r="N41" s="65"/>
      <c r="O41" s="55">
        <v>680</v>
      </c>
    </row>
    <row r="42" spans="1:15" ht="30.75" customHeight="1" thickBot="1">
      <c r="A42" s="257"/>
      <c r="B42" s="285"/>
      <c r="C42" s="54">
        <v>2009</v>
      </c>
      <c r="D42" s="260"/>
      <c r="E42" s="263"/>
      <c r="F42" s="87">
        <v>0</v>
      </c>
      <c r="G42" s="67">
        <v>0</v>
      </c>
      <c r="H42" s="79">
        <v>75</v>
      </c>
      <c r="I42" s="263"/>
      <c r="J42" s="66">
        <v>125</v>
      </c>
      <c r="K42" s="67">
        <v>0</v>
      </c>
      <c r="L42" s="258"/>
      <c r="M42" s="66">
        <v>20</v>
      </c>
      <c r="N42" s="67">
        <v>0</v>
      </c>
      <c r="O42" s="56">
        <v>0</v>
      </c>
    </row>
    <row r="43" spans="1:15" ht="24.75" customHeight="1" thickBot="1">
      <c r="A43" s="257"/>
      <c r="B43" s="285"/>
      <c r="C43" s="59"/>
      <c r="D43" s="260"/>
      <c r="E43" s="263"/>
      <c r="F43" s="88">
        <v>900</v>
      </c>
      <c r="G43" s="70">
        <v>0</v>
      </c>
      <c r="H43" s="80"/>
      <c r="I43" s="263"/>
      <c r="J43" s="68">
        <v>300</v>
      </c>
      <c r="K43" s="70">
        <v>0</v>
      </c>
      <c r="L43" s="258"/>
      <c r="M43" s="68">
        <v>0</v>
      </c>
      <c r="N43" s="70">
        <v>0</v>
      </c>
      <c r="O43" s="60">
        <v>0</v>
      </c>
    </row>
    <row r="44" spans="1:15" ht="32.25" customHeight="1" thickBot="1">
      <c r="A44" s="273">
        <v>11</v>
      </c>
      <c r="B44" s="269" t="s">
        <v>67</v>
      </c>
      <c r="C44" s="58" t="s">
        <v>10</v>
      </c>
      <c r="D44" s="259">
        <f>E44+I44+L44+O44+O45+O46</f>
        <v>5150</v>
      </c>
      <c r="E44" s="258">
        <f>F45+F46+G45+G46+H45</f>
        <v>150</v>
      </c>
      <c r="F44" s="64"/>
      <c r="G44" s="65"/>
      <c r="H44" s="78"/>
      <c r="I44" s="258">
        <f>J45+J46+K45+K46</f>
        <v>2875</v>
      </c>
      <c r="J44" s="64"/>
      <c r="K44" s="65"/>
      <c r="L44" s="258">
        <f>M45+M46+N45+N46</f>
        <v>2125</v>
      </c>
      <c r="M44" s="64"/>
      <c r="N44" s="65"/>
      <c r="O44" s="55">
        <v>0</v>
      </c>
    </row>
    <row r="45" spans="1:15" ht="25.5" customHeight="1" thickBot="1">
      <c r="A45" s="274"/>
      <c r="B45" s="269"/>
      <c r="C45" s="54">
        <v>2006</v>
      </c>
      <c r="D45" s="260"/>
      <c r="E45" s="263"/>
      <c r="F45" s="66">
        <v>0</v>
      </c>
      <c r="G45" s="67">
        <v>0</v>
      </c>
      <c r="H45" s="84">
        <v>0</v>
      </c>
      <c r="I45" s="263"/>
      <c r="J45" s="66">
        <v>300</v>
      </c>
      <c r="K45" s="67">
        <v>0</v>
      </c>
      <c r="L45" s="258"/>
      <c r="M45" s="66">
        <v>250</v>
      </c>
      <c r="N45" s="67">
        <v>0</v>
      </c>
      <c r="O45" s="56">
        <v>0</v>
      </c>
    </row>
    <row r="46" spans="1:15" ht="35.25" customHeight="1" thickBot="1">
      <c r="A46" s="274"/>
      <c r="B46" s="269"/>
      <c r="C46" s="59"/>
      <c r="D46" s="260"/>
      <c r="E46" s="263"/>
      <c r="F46" s="68">
        <v>150</v>
      </c>
      <c r="G46" s="70">
        <v>0</v>
      </c>
      <c r="H46" s="85"/>
      <c r="I46" s="263"/>
      <c r="J46" s="68">
        <v>700</v>
      </c>
      <c r="K46" s="70">
        <v>1875</v>
      </c>
      <c r="L46" s="258"/>
      <c r="M46" s="68">
        <v>0</v>
      </c>
      <c r="N46" s="70">
        <v>1875</v>
      </c>
      <c r="O46" s="60">
        <v>0</v>
      </c>
    </row>
    <row r="47" spans="1:15" ht="19.5" customHeight="1" thickBot="1">
      <c r="A47" s="283">
        <v>12</v>
      </c>
      <c r="B47" s="254" t="s">
        <v>33</v>
      </c>
      <c r="C47" s="58" t="s">
        <v>10</v>
      </c>
      <c r="D47" s="259">
        <f>E47+I47+L47+O47+O48+O49</f>
        <v>1761</v>
      </c>
      <c r="E47" s="258">
        <f>F48+F49+G48+G49+H48</f>
        <v>340</v>
      </c>
      <c r="F47" s="64"/>
      <c r="G47" s="65"/>
      <c r="H47" s="78"/>
      <c r="I47" s="258">
        <f>J48+J49+K48+K49</f>
        <v>515</v>
      </c>
      <c r="J47" s="64"/>
      <c r="K47" s="65"/>
      <c r="L47" s="258">
        <f>M48+M49+N48+N49</f>
        <v>250</v>
      </c>
      <c r="M47" s="64"/>
      <c r="N47" s="65"/>
      <c r="O47" s="55">
        <v>215</v>
      </c>
    </row>
    <row r="48" spans="1:15" ht="19.5" customHeight="1" thickBot="1">
      <c r="A48" s="257"/>
      <c r="B48" s="254"/>
      <c r="C48" s="54">
        <v>2007</v>
      </c>
      <c r="D48" s="260"/>
      <c r="E48" s="263"/>
      <c r="F48" s="66">
        <v>290</v>
      </c>
      <c r="G48" s="67">
        <v>0</v>
      </c>
      <c r="H48" s="84">
        <v>0</v>
      </c>
      <c r="I48" s="263"/>
      <c r="J48" s="66">
        <v>294</v>
      </c>
      <c r="K48" s="67">
        <v>0</v>
      </c>
      <c r="L48" s="258"/>
      <c r="M48" s="66">
        <v>100</v>
      </c>
      <c r="N48" s="67">
        <v>100</v>
      </c>
      <c r="O48" s="56">
        <v>341</v>
      </c>
    </row>
    <row r="49" spans="1:15" ht="19.5" customHeight="1" thickBot="1">
      <c r="A49" s="257"/>
      <c r="B49" s="254"/>
      <c r="C49" s="54"/>
      <c r="D49" s="260"/>
      <c r="E49" s="263"/>
      <c r="F49" s="68">
        <v>50</v>
      </c>
      <c r="G49" s="69">
        <v>0</v>
      </c>
      <c r="H49" s="85"/>
      <c r="I49" s="263"/>
      <c r="J49" s="68">
        <v>221</v>
      </c>
      <c r="K49" s="69">
        <v>0</v>
      </c>
      <c r="L49" s="258"/>
      <c r="M49" s="68">
        <v>50</v>
      </c>
      <c r="N49" s="69">
        <v>0</v>
      </c>
      <c r="O49" s="57">
        <v>100</v>
      </c>
    </row>
    <row r="50" spans="1:15" ht="19.5" customHeight="1" thickBot="1">
      <c r="A50" s="283">
        <v>13</v>
      </c>
      <c r="B50" s="269" t="s">
        <v>24</v>
      </c>
      <c r="C50" s="58" t="s">
        <v>10</v>
      </c>
      <c r="D50" s="253">
        <f>E50+I50+L50+O50+O51+O52</f>
        <v>460</v>
      </c>
      <c r="E50" s="258">
        <f>F51+F52+G51+G52+H51</f>
        <v>10</v>
      </c>
      <c r="F50" s="64"/>
      <c r="G50" s="65"/>
      <c r="H50" s="78"/>
      <c r="I50" s="280">
        <f>J51+J52+K51+K52</f>
        <v>450</v>
      </c>
      <c r="J50" s="64"/>
      <c r="K50" s="65"/>
      <c r="L50" s="258">
        <f>M51+M52+N51+N52</f>
        <v>0</v>
      </c>
      <c r="M50" s="64"/>
      <c r="N50" s="65"/>
      <c r="O50" s="55">
        <v>0</v>
      </c>
    </row>
    <row r="51" spans="1:15" ht="19.5" customHeight="1" thickBot="1">
      <c r="A51" s="257"/>
      <c r="B51" s="269"/>
      <c r="C51" s="54">
        <v>2005</v>
      </c>
      <c r="D51" s="276"/>
      <c r="E51" s="263"/>
      <c r="F51" s="66">
        <v>0</v>
      </c>
      <c r="G51" s="67">
        <v>0</v>
      </c>
      <c r="H51" s="84">
        <v>0</v>
      </c>
      <c r="I51" s="281"/>
      <c r="J51" s="66">
        <v>150</v>
      </c>
      <c r="K51" s="67">
        <v>0</v>
      </c>
      <c r="L51" s="258"/>
      <c r="M51" s="66">
        <v>0</v>
      </c>
      <c r="N51" s="67">
        <v>0</v>
      </c>
      <c r="O51" s="56">
        <v>0</v>
      </c>
    </row>
    <row r="52" spans="1:15" ht="19.5" customHeight="1" thickBot="1">
      <c r="A52" s="257"/>
      <c r="B52" s="269"/>
      <c r="C52" s="59"/>
      <c r="D52" s="284"/>
      <c r="E52" s="263"/>
      <c r="F52" s="68">
        <v>10</v>
      </c>
      <c r="G52" s="70">
        <v>0</v>
      </c>
      <c r="H52" s="85"/>
      <c r="I52" s="282"/>
      <c r="J52" s="68">
        <v>300</v>
      </c>
      <c r="K52" s="70">
        <v>0</v>
      </c>
      <c r="L52" s="258"/>
      <c r="M52" s="68">
        <v>0</v>
      </c>
      <c r="N52" s="70">
        <v>0</v>
      </c>
      <c r="O52" s="60">
        <v>0</v>
      </c>
    </row>
    <row r="53" spans="1:15" ht="19.5" customHeight="1" thickBot="1">
      <c r="A53" s="273">
        <v>14</v>
      </c>
      <c r="B53" s="269" t="s">
        <v>41</v>
      </c>
      <c r="C53" s="58">
        <v>2004</v>
      </c>
      <c r="D53" s="253">
        <f>E53+I53+L53+O53+O54+O55</f>
        <v>1000</v>
      </c>
      <c r="E53" s="258">
        <f>F54+F55+G54+G55+H54</f>
        <v>60</v>
      </c>
      <c r="F53" s="64"/>
      <c r="G53" s="65"/>
      <c r="H53" s="78"/>
      <c r="I53" s="280">
        <f>J54+J55+K54+K55</f>
        <v>940</v>
      </c>
      <c r="J53" s="64"/>
      <c r="K53" s="65"/>
      <c r="L53" s="258">
        <f>M54+M55+N54+N55</f>
        <v>0</v>
      </c>
      <c r="M53" s="64"/>
      <c r="N53" s="65"/>
      <c r="O53" s="55">
        <v>0</v>
      </c>
    </row>
    <row r="54" spans="1:15" ht="19.5" customHeight="1" thickBot="1">
      <c r="A54" s="274"/>
      <c r="B54" s="269"/>
      <c r="C54" s="54">
        <v>2005</v>
      </c>
      <c r="D54" s="276"/>
      <c r="E54" s="263"/>
      <c r="F54" s="66">
        <v>0</v>
      </c>
      <c r="G54" s="67">
        <v>0</v>
      </c>
      <c r="H54" s="84">
        <v>0</v>
      </c>
      <c r="I54" s="281"/>
      <c r="J54" s="66">
        <v>350</v>
      </c>
      <c r="K54" s="67">
        <v>60</v>
      </c>
      <c r="L54" s="258"/>
      <c r="M54" s="66">
        <v>0</v>
      </c>
      <c r="N54" s="67">
        <v>0</v>
      </c>
      <c r="O54" s="56">
        <v>0</v>
      </c>
    </row>
    <row r="55" spans="1:15" ht="19.5" customHeight="1" thickBot="1">
      <c r="A55" s="274"/>
      <c r="B55" s="286"/>
      <c r="C55" s="54"/>
      <c r="D55" s="284"/>
      <c r="E55" s="263"/>
      <c r="F55" s="68">
        <v>60</v>
      </c>
      <c r="G55" s="69">
        <v>0</v>
      </c>
      <c r="H55" s="85"/>
      <c r="I55" s="282"/>
      <c r="J55" s="68">
        <v>530</v>
      </c>
      <c r="K55" s="69">
        <v>0</v>
      </c>
      <c r="L55" s="258"/>
      <c r="M55" s="68">
        <v>0</v>
      </c>
      <c r="N55" s="69">
        <v>0</v>
      </c>
      <c r="O55" s="60">
        <v>0</v>
      </c>
    </row>
    <row r="56" spans="1:15" ht="19.5" customHeight="1" thickBot="1">
      <c r="A56" s="283">
        <v>15</v>
      </c>
      <c r="B56" s="269" t="s">
        <v>15</v>
      </c>
      <c r="C56" s="58" t="s">
        <v>10</v>
      </c>
      <c r="D56" s="259">
        <f>E56+I56+L56+O56+O57+O58</f>
        <v>700</v>
      </c>
      <c r="E56" s="258">
        <f>F57+F58+G57+G58+H57</f>
        <v>50</v>
      </c>
      <c r="F56" s="64"/>
      <c r="G56" s="65"/>
      <c r="H56" s="78"/>
      <c r="I56" s="258">
        <f>J57+J58+K57+K58</f>
        <v>50</v>
      </c>
      <c r="J56" s="64"/>
      <c r="K56" s="65"/>
      <c r="L56" s="258">
        <f>M57+M58+N57+N58</f>
        <v>50</v>
      </c>
      <c r="M56" s="64"/>
      <c r="N56" s="65"/>
      <c r="O56" s="55">
        <v>550</v>
      </c>
    </row>
    <row r="57" spans="1:15" ht="19.5" customHeight="1" thickBot="1">
      <c r="A57" s="257"/>
      <c r="B57" s="256"/>
      <c r="C57" s="54">
        <v>2010</v>
      </c>
      <c r="D57" s="260"/>
      <c r="E57" s="263"/>
      <c r="F57" s="66">
        <v>0</v>
      </c>
      <c r="G57" s="67">
        <v>0</v>
      </c>
      <c r="H57" s="79">
        <v>0</v>
      </c>
      <c r="I57" s="263"/>
      <c r="J57" s="66">
        <v>50</v>
      </c>
      <c r="K57" s="67">
        <v>0</v>
      </c>
      <c r="L57" s="258"/>
      <c r="M57" s="66">
        <v>50</v>
      </c>
      <c r="N57" s="67">
        <v>0</v>
      </c>
      <c r="O57" s="56">
        <v>0</v>
      </c>
    </row>
    <row r="58" spans="1:15" ht="19.5" customHeight="1" thickBot="1">
      <c r="A58" s="257"/>
      <c r="B58" s="256"/>
      <c r="C58" s="59"/>
      <c r="D58" s="260"/>
      <c r="E58" s="263"/>
      <c r="F58" s="68">
        <v>50</v>
      </c>
      <c r="G58" s="70">
        <v>0</v>
      </c>
      <c r="H58" s="80"/>
      <c r="I58" s="263"/>
      <c r="J58" s="68">
        <v>0</v>
      </c>
      <c r="K58" s="70">
        <v>0</v>
      </c>
      <c r="L58" s="258"/>
      <c r="M58" s="68">
        <v>0</v>
      </c>
      <c r="N58" s="70">
        <v>0</v>
      </c>
      <c r="O58" s="60">
        <v>0</v>
      </c>
    </row>
    <row r="59" spans="1:15" ht="19.5" customHeight="1" thickBot="1">
      <c r="A59" s="283">
        <v>16</v>
      </c>
      <c r="B59" s="269" t="s">
        <v>16</v>
      </c>
      <c r="C59" s="58" t="s">
        <v>10</v>
      </c>
      <c r="D59" s="259">
        <f>E59+I59+L59+O59+O60+O61</f>
        <v>1040</v>
      </c>
      <c r="E59" s="258">
        <f>F60+F61+G60+G61+H60</f>
        <v>50</v>
      </c>
      <c r="F59" s="64"/>
      <c r="G59" s="65"/>
      <c r="H59" s="78"/>
      <c r="I59" s="258">
        <f>J60+J61+K60+K61</f>
        <v>990</v>
      </c>
      <c r="J59" s="64"/>
      <c r="K59" s="65"/>
      <c r="L59" s="258">
        <f>M60+M61+N60+N61</f>
        <v>0</v>
      </c>
      <c r="M59" s="64"/>
      <c r="N59" s="65"/>
      <c r="O59" s="55">
        <v>0</v>
      </c>
    </row>
    <row r="60" spans="1:15" ht="19.5" customHeight="1" thickBot="1">
      <c r="A60" s="257"/>
      <c r="B60" s="269"/>
      <c r="C60" s="54">
        <v>2005</v>
      </c>
      <c r="D60" s="260"/>
      <c r="E60" s="263"/>
      <c r="F60" s="66">
        <v>0</v>
      </c>
      <c r="G60" s="67">
        <v>0</v>
      </c>
      <c r="H60" s="79">
        <v>0</v>
      </c>
      <c r="I60" s="263"/>
      <c r="J60" s="66">
        <v>480</v>
      </c>
      <c r="K60" s="67">
        <v>0</v>
      </c>
      <c r="L60" s="258"/>
      <c r="M60" s="66">
        <v>0</v>
      </c>
      <c r="N60" s="67">
        <v>0</v>
      </c>
      <c r="O60" s="56">
        <v>0</v>
      </c>
    </row>
    <row r="61" spans="1:15" ht="19.5" customHeight="1" thickBot="1">
      <c r="A61" s="257"/>
      <c r="B61" s="269"/>
      <c r="C61" s="59"/>
      <c r="D61" s="260"/>
      <c r="E61" s="263"/>
      <c r="F61" s="68">
        <v>50</v>
      </c>
      <c r="G61" s="70">
        <v>0</v>
      </c>
      <c r="H61" s="80"/>
      <c r="I61" s="263"/>
      <c r="J61" s="68">
        <v>510</v>
      </c>
      <c r="K61" s="70">
        <v>0</v>
      </c>
      <c r="L61" s="258"/>
      <c r="M61" s="68">
        <v>0</v>
      </c>
      <c r="N61" s="70">
        <v>0</v>
      </c>
      <c r="O61" s="60">
        <v>0</v>
      </c>
    </row>
    <row r="62" spans="1:15" ht="19.5" customHeight="1" thickBot="1">
      <c r="A62" s="273">
        <v>17</v>
      </c>
      <c r="B62" s="269" t="s">
        <v>11</v>
      </c>
      <c r="C62" s="54" t="s">
        <v>10</v>
      </c>
      <c r="D62" s="259">
        <f>E62+I62+L62+O62+O63+O64</f>
        <v>300</v>
      </c>
      <c r="E62" s="258">
        <f>F63+F64+G63+G64+H63</f>
        <v>50</v>
      </c>
      <c r="F62" s="72"/>
      <c r="G62" s="65"/>
      <c r="H62" s="78"/>
      <c r="I62" s="258">
        <f>J63+J64+K63+K64</f>
        <v>50</v>
      </c>
      <c r="J62" s="72"/>
      <c r="K62" s="65"/>
      <c r="L62" s="258">
        <f>M63+M64+N63+N64</f>
        <v>50</v>
      </c>
      <c r="M62" s="72"/>
      <c r="N62" s="65"/>
      <c r="O62" s="55">
        <v>150</v>
      </c>
    </row>
    <row r="63" spans="1:15" ht="19.5" customHeight="1" thickBot="1">
      <c r="A63" s="274"/>
      <c r="B63" s="269"/>
      <c r="C63" s="54">
        <v>2008</v>
      </c>
      <c r="D63" s="260"/>
      <c r="E63" s="263"/>
      <c r="F63" s="66">
        <v>0</v>
      </c>
      <c r="G63" s="67">
        <v>0</v>
      </c>
      <c r="H63" s="84">
        <v>0</v>
      </c>
      <c r="I63" s="263"/>
      <c r="J63" s="66">
        <v>50</v>
      </c>
      <c r="K63" s="67">
        <v>0</v>
      </c>
      <c r="L63" s="258"/>
      <c r="M63" s="66">
        <v>50</v>
      </c>
      <c r="N63" s="67">
        <v>0</v>
      </c>
      <c r="O63" s="56">
        <v>0</v>
      </c>
    </row>
    <row r="64" spans="1:15" ht="19.5" customHeight="1" thickBot="1">
      <c r="A64" s="274"/>
      <c r="B64" s="269"/>
      <c r="C64" s="59"/>
      <c r="D64" s="260"/>
      <c r="E64" s="263"/>
      <c r="F64" s="68">
        <v>50</v>
      </c>
      <c r="G64" s="70">
        <v>0</v>
      </c>
      <c r="H64" s="85"/>
      <c r="I64" s="263"/>
      <c r="J64" s="68">
        <v>0</v>
      </c>
      <c r="K64" s="70">
        <v>0</v>
      </c>
      <c r="L64" s="258"/>
      <c r="M64" s="68">
        <v>0</v>
      </c>
      <c r="N64" s="70">
        <v>0</v>
      </c>
      <c r="O64" s="60">
        <v>0</v>
      </c>
    </row>
    <row r="65" spans="1:15" ht="24" customHeight="1" thickBot="1">
      <c r="A65" s="283">
        <v>18</v>
      </c>
      <c r="B65" s="285" t="s">
        <v>46</v>
      </c>
      <c r="C65" s="54" t="s">
        <v>10</v>
      </c>
      <c r="D65" s="259">
        <f>E65+I65+L65+O65+O66+O67</f>
        <v>980.605</v>
      </c>
      <c r="E65" s="258">
        <f>F66+F67+G66+G67+H66</f>
        <v>300</v>
      </c>
      <c r="F65" s="72"/>
      <c r="G65" s="74"/>
      <c r="H65" s="79"/>
      <c r="I65" s="258">
        <f>J66+J67+K66+K67</f>
        <v>680.605</v>
      </c>
      <c r="J65" s="72"/>
      <c r="K65" s="74"/>
      <c r="L65" s="258">
        <f>M66+M67+N66+N67</f>
        <v>0</v>
      </c>
      <c r="M65" s="72"/>
      <c r="N65" s="74"/>
      <c r="O65" s="75">
        <v>0</v>
      </c>
    </row>
    <row r="66" spans="1:15" ht="24" customHeight="1" thickBot="1">
      <c r="A66" s="257"/>
      <c r="B66" s="287"/>
      <c r="C66" s="54">
        <v>2005</v>
      </c>
      <c r="D66" s="260"/>
      <c r="E66" s="263"/>
      <c r="F66" s="72">
        <v>56</v>
      </c>
      <c r="G66" s="74">
        <v>0</v>
      </c>
      <c r="H66" s="84">
        <v>0</v>
      </c>
      <c r="I66" s="263"/>
      <c r="J66" s="72">
        <v>380.605</v>
      </c>
      <c r="K66" s="74">
        <v>0</v>
      </c>
      <c r="L66" s="258"/>
      <c r="M66" s="72">
        <v>0</v>
      </c>
      <c r="N66" s="74">
        <v>0</v>
      </c>
      <c r="O66" s="56">
        <v>0</v>
      </c>
    </row>
    <row r="67" spans="1:15" ht="26.25" customHeight="1" thickBot="1">
      <c r="A67" s="257"/>
      <c r="B67" s="287"/>
      <c r="C67" s="59"/>
      <c r="D67" s="260"/>
      <c r="E67" s="263"/>
      <c r="F67" s="68">
        <v>244</v>
      </c>
      <c r="G67" s="70">
        <v>0</v>
      </c>
      <c r="H67" s="85"/>
      <c r="I67" s="263"/>
      <c r="J67" s="68">
        <v>300</v>
      </c>
      <c r="K67" s="70">
        <v>0</v>
      </c>
      <c r="L67" s="258"/>
      <c r="M67" s="68">
        <v>0</v>
      </c>
      <c r="N67" s="70">
        <v>0</v>
      </c>
      <c r="O67" s="60">
        <v>0</v>
      </c>
    </row>
    <row r="68" spans="1:15" ht="19.5" customHeight="1" thickBot="1">
      <c r="A68" s="283">
        <v>19</v>
      </c>
      <c r="B68" s="254" t="s">
        <v>53</v>
      </c>
      <c r="C68" s="58" t="s">
        <v>10</v>
      </c>
      <c r="D68" s="259">
        <f>E68+I68+L68+O68+O69+O70</f>
        <v>730</v>
      </c>
      <c r="E68" s="258">
        <f>F69+F70+G69+G70+H69</f>
        <v>5</v>
      </c>
      <c r="F68" s="64"/>
      <c r="G68" s="65"/>
      <c r="H68" s="78"/>
      <c r="I68" s="258">
        <f>J69+J70+K69+K70</f>
        <v>725</v>
      </c>
      <c r="J68" s="64"/>
      <c r="K68" s="65"/>
      <c r="L68" s="258">
        <f>M69+M70+N69+N70</f>
        <v>0</v>
      </c>
      <c r="M68" s="64"/>
      <c r="N68" s="65"/>
      <c r="O68" s="76">
        <v>0</v>
      </c>
    </row>
    <row r="69" spans="1:15" ht="19.5" customHeight="1" thickBot="1">
      <c r="A69" s="257"/>
      <c r="B69" s="288"/>
      <c r="C69" s="54">
        <v>2005</v>
      </c>
      <c r="D69" s="260"/>
      <c r="E69" s="263"/>
      <c r="F69" s="72">
        <v>0</v>
      </c>
      <c r="G69" s="74">
        <v>0</v>
      </c>
      <c r="H69" s="84">
        <v>0</v>
      </c>
      <c r="I69" s="263"/>
      <c r="J69" s="72">
        <v>0</v>
      </c>
      <c r="K69" s="74">
        <v>0</v>
      </c>
      <c r="L69" s="258"/>
      <c r="M69" s="72">
        <v>0</v>
      </c>
      <c r="N69" s="74">
        <v>0</v>
      </c>
      <c r="O69" s="56">
        <v>0</v>
      </c>
    </row>
    <row r="70" spans="1:15" ht="24.75" customHeight="1" thickBot="1">
      <c r="A70" s="257"/>
      <c r="B70" s="288"/>
      <c r="C70" s="59"/>
      <c r="D70" s="260"/>
      <c r="E70" s="263"/>
      <c r="F70" s="68">
        <v>5</v>
      </c>
      <c r="G70" s="70">
        <v>0</v>
      </c>
      <c r="H70" s="85"/>
      <c r="I70" s="263"/>
      <c r="J70" s="68">
        <v>725</v>
      </c>
      <c r="K70" s="70">
        <v>0</v>
      </c>
      <c r="L70" s="258"/>
      <c r="M70" s="68">
        <v>0</v>
      </c>
      <c r="N70" s="70">
        <v>0</v>
      </c>
      <c r="O70" s="60">
        <v>0</v>
      </c>
    </row>
    <row r="71" spans="1:15" ht="36.75" customHeight="1" thickBot="1">
      <c r="A71" s="273">
        <v>20</v>
      </c>
      <c r="B71" s="269" t="s">
        <v>52</v>
      </c>
      <c r="C71" s="58" t="s">
        <v>10</v>
      </c>
      <c r="D71" s="259">
        <f>E71+I71+L71+O71+O72+O73</f>
        <v>1400</v>
      </c>
      <c r="E71" s="258">
        <f>F72+F73+G72+G73+H72</f>
        <v>296</v>
      </c>
      <c r="F71" s="64"/>
      <c r="G71" s="65"/>
      <c r="H71" s="78"/>
      <c r="I71" s="258">
        <f>J72+J73+K72+K73</f>
        <v>754</v>
      </c>
      <c r="J71" s="64"/>
      <c r="K71" s="65"/>
      <c r="L71" s="258">
        <f>M72+M73+N72+N73</f>
        <v>350</v>
      </c>
      <c r="M71" s="64"/>
      <c r="N71" s="65"/>
      <c r="O71" s="55">
        <v>0</v>
      </c>
    </row>
    <row r="72" spans="1:15" ht="28.5" customHeight="1" thickBot="1">
      <c r="A72" s="274"/>
      <c r="B72" s="269"/>
      <c r="C72" s="54">
        <v>2006</v>
      </c>
      <c r="D72" s="260"/>
      <c r="E72" s="263"/>
      <c r="F72" s="66">
        <v>51</v>
      </c>
      <c r="G72" s="67">
        <v>0</v>
      </c>
      <c r="H72" s="84">
        <v>95</v>
      </c>
      <c r="I72" s="263"/>
      <c r="J72" s="66">
        <v>0</v>
      </c>
      <c r="K72" s="67">
        <v>0</v>
      </c>
      <c r="L72" s="258"/>
      <c r="M72" s="66">
        <v>0</v>
      </c>
      <c r="N72" s="67">
        <v>0</v>
      </c>
      <c r="O72" s="56">
        <v>0</v>
      </c>
    </row>
    <row r="73" spans="1:15" ht="28.5" customHeight="1" thickBot="1">
      <c r="A73" s="274"/>
      <c r="B73" s="269"/>
      <c r="C73" s="59"/>
      <c r="D73" s="260"/>
      <c r="E73" s="263"/>
      <c r="F73" s="68">
        <v>150</v>
      </c>
      <c r="G73" s="70">
        <v>0</v>
      </c>
      <c r="H73" s="85"/>
      <c r="I73" s="263"/>
      <c r="J73" s="68">
        <v>754</v>
      </c>
      <c r="K73" s="70">
        <v>0</v>
      </c>
      <c r="L73" s="258"/>
      <c r="M73" s="68">
        <v>350</v>
      </c>
      <c r="N73" s="70">
        <v>0</v>
      </c>
      <c r="O73" s="60">
        <v>0</v>
      </c>
    </row>
    <row r="74" spans="1:15" ht="28.5" customHeight="1" thickBot="1">
      <c r="A74" s="270">
        <v>21</v>
      </c>
      <c r="B74" s="269" t="s">
        <v>72</v>
      </c>
      <c r="C74" s="58" t="s">
        <v>10</v>
      </c>
      <c r="D74" s="259">
        <f>E74+I74+L74+O74+O75+O76</f>
        <v>1200</v>
      </c>
      <c r="E74" s="258">
        <f>F75+F76+G75+G76+H75</f>
        <v>50</v>
      </c>
      <c r="F74" s="72"/>
      <c r="G74" s="74"/>
      <c r="H74" s="84"/>
      <c r="I74" s="258">
        <f>J75+J76+K75+K76</f>
        <v>1150</v>
      </c>
      <c r="J74" s="72"/>
      <c r="K74" s="74"/>
      <c r="L74" s="258">
        <f>M75+M76+N75+N76</f>
        <v>0</v>
      </c>
      <c r="M74" s="72"/>
      <c r="N74" s="64"/>
      <c r="O74" s="132">
        <v>0</v>
      </c>
    </row>
    <row r="75" spans="1:15" ht="28.5" customHeight="1" thickBot="1">
      <c r="A75" s="271"/>
      <c r="B75" s="269"/>
      <c r="C75" s="54">
        <v>2005</v>
      </c>
      <c r="D75" s="260"/>
      <c r="E75" s="263"/>
      <c r="F75" s="66">
        <v>0</v>
      </c>
      <c r="G75" s="67">
        <v>0</v>
      </c>
      <c r="H75" s="84">
        <v>0</v>
      </c>
      <c r="I75" s="263"/>
      <c r="J75" s="66">
        <v>0</v>
      </c>
      <c r="K75" s="67">
        <v>0</v>
      </c>
      <c r="L75" s="258"/>
      <c r="M75" s="66">
        <v>0</v>
      </c>
      <c r="N75" s="66">
        <v>0</v>
      </c>
      <c r="O75" s="133">
        <v>0</v>
      </c>
    </row>
    <row r="76" spans="1:15" ht="28.5" customHeight="1" thickBot="1">
      <c r="A76" s="272"/>
      <c r="B76" s="269"/>
      <c r="C76" s="59"/>
      <c r="D76" s="260"/>
      <c r="E76" s="263"/>
      <c r="F76" s="71">
        <v>50</v>
      </c>
      <c r="G76" s="69">
        <v>0</v>
      </c>
      <c r="H76" s="84"/>
      <c r="I76" s="264"/>
      <c r="J76" s="71">
        <v>1150</v>
      </c>
      <c r="K76" s="69">
        <v>0</v>
      </c>
      <c r="L76" s="258"/>
      <c r="M76" s="71">
        <v>0</v>
      </c>
      <c r="N76" s="71">
        <v>0</v>
      </c>
      <c r="O76" s="134">
        <v>0</v>
      </c>
    </row>
    <row r="77" spans="1:15" ht="28.5" customHeight="1" thickBot="1">
      <c r="A77" s="270">
        <v>22</v>
      </c>
      <c r="B77" s="269" t="s">
        <v>68</v>
      </c>
      <c r="C77" s="58" t="s">
        <v>10</v>
      </c>
      <c r="D77" s="259">
        <f>E77+I77+L77+O77+O78+O79</f>
        <v>2500</v>
      </c>
      <c r="E77" s="258">
        <f>F78+F79+G78+G79+H78</f>
        <v>400</v>
      </c>
      <c r="F77" s="64"/>
      <c r="G77" s="65"/>
      <c r="H77" s="123"/>
      <c r="I77" s="258">
        <f>J78+J79+K78+K79</f>
        <v>1500</v>
      </c>
      <c r="J77" s="64"/>
      <c r="K77" s="65"/>
      <c r="L77" s="258">
        <f>M78+M79+N78+N79</f>
        <v>600</v>
      </c>
      <c r="M77" s="64"/>
      <c r="N77" s="64"/>
      <c r="O77" s="132">
        <v>0</v>
      </c>
    </row>
    <row r="78" spans="1:15" ht="28.5" customHeight="1" thickBot="1">
      <c r="A78" s="271"/>
      <c r="B78" s="269"/>
      <c r="C78" s="54">
        <v>2006</v>
      </c>
      <c r="D78" s="260"/>
      <c r="E78" s="263"/>
      <c r="F78" s="66">
        <v>0</v>
      </c>
      <c r="G78" s="67">
        <v>0</v>
      </c>
      <c r="H78" s="84">
        <v>0</v>
      </c>
      <c r="I78" s="263"/>
      <c r="J78" s="66">
        <v>0</v>
      </c>
      <c r="K78" s="67">
        <v>0</v>
      </c>
      <c r="L78" s="258"/>
      <c r="M78" s="66">
        <v>0</v>
      </c>
      <c r="N78" s="66">
        <v>0</v>
      </c>
      <c r="O78" s="133">
        <v>0</v>
      </c>
    </row>
    <row r="79" spans="1:15" ht="28.5" customHeight="1" thickBot="1">
      <c r="A79" s="272"/>
      <c r="B79" s="269"/>
      <c r="C79" s="59"/>
      <c r="D79" s="260"/>
      <c r="E79" s="263"/>
      <c r="F79" s="68">
        <v>400</v>
      </c>
      <c r="G79" s="70">
        <v>0</v>
      </c>
      <c r="H79" s="84"/>
      <c r="I79" s="264"/>
      <c r="J79" s="68">
        <v>1500</v>
      </c>
      <c r="K79" s="70">
        <v>0</v>
      </c>
      <c r="L79" s="258"/>
      <c r="M79" s="68">
        <v>600</v>
      </c>
      <c r="N79" s="68">
        <v>0</v>
      </c>
      <c r="O79" s="96">
        <v>0</v>
      </c>
    </row>
    <row r="80" spans="1:15" ht="28.5" customHeight="1" thickBot="1">
      <c r="A80" s="283">
        <v>23</v>
      </c>
      <c r="B80" s="296" t="s">
        <v>54</v>
      </c>
      <c r="C80" s="58" t="s">
        <v>10</v>
      </c>
      <c r="D80" s="259">
        <f>E80+I80+L80+O80+O81+O82</f>
        <v>180</v>
      </c>
      <c r="E80" s="258">
        <f>F81+F82+G81+G82+H81</f>
        <v>6</v>
      </c>
      <c r="F80" s="64"/>
      <c r="G80" s="65"/>
      <c r="H80" s="123"/>
      <c r="I80" s="258">
        <f>J81+J82+K81+K82</f>
        <v>174</v>
      </c>
      <c r="J80" s="64"/>
      <c r="K80" s="65"/>
      <c r="L80" s="258">
        <f>M81+M82+N81+N82</f>
        <v>0</v>
      </c>
      <c r="M80" s="64"/>
      <c r="N80" s="64"/>
      <c r="O80" s="122">
        <v>0</v>
      </c>
    </row>
    <row r="81" spans="1:15" ht="28.5" customHeight="1" thickBot="1">
      <c r="A81" s="257"/>
      <c r="B81" s="297"/>
      <c r="C81" s="54">
        <v>2005</v>
      </c>
      <c r="D81" s="260"/>
      <c r="E81" s="263"/>
      <c r="F81" s="66">
        <v>6</v>
      </c>
      <c r="G81" s="67">
        <v>0</v>
      </c>
      <c r="H81" s="84">
        <v>0</v>
      </c>
      <c r="I81" s="263"/>
      <c r="J81" s="66">
        <v>78</v>
      </c>
      <c r="K81" s="67">
        <v>0</v>
      </c>
      <c r="L81" s="258"/>
      <c r="M81" s="66">
        <v>0</v>
      </c>
      <c r="N81" s="66">
        <v>0</v>
      </c>
      <c r="O81" s="95">
        <v>0</v>
      </c>
    </row>
    <row r="82" spans="1:15" ht="28.5" customHeight="1" thickBot="1">
      <c r="A82" s="257"/>
      <c r="B82" s="298"/>
      <c r="C82" s="59"/>
      <c r="D82" s="260"/>
      <c r="E82" s="263"/>
      <c r="F82" s="68">
        <v>0</v>
      </c>
      <c r="G82" s="70">
        <v>0</v>
      </c>
      <c r="H82" s="85"/>
      <c r="I82" s="263"/>
      <c r="J82" s="68">
        <v>96</v>
      </c>
      <c r="K82" s="70">
        <v>0</v>
      </c>
      <c r="L82" s="258"/>
      <c r="M82" s="68">
        <v>0</v>
      </c>
      <c r="N82" s="68">
        <v>0</v>
      </c>
      <c r="O82" s="96">
        <v>0</v>
      </c>
    </row>
    <row r="83" spans="1:17" ht="19.5" customHeight="1" thickBot="1">
      <c r="A83" s="28"/>
      <c r="B83" s="30"/>
      <c r="C83" s="26"/>
      <c r="D83" s="102"/>
      <c r="E83" s="119"/>
      <c r="F83" s="103"/>
      <c r="G83" s="103"/>
      <c r="H83" s="104"/>
      <c r="I83" s="120"/>
      <c r="J83" s="103"/>
      <c r="K83" s="103"/>
      <c r="L83" s="121"/>
      <c r="M83" s="103"/>
      <c r="N83" s="105"/>
      <c r="O83" s="106">
        <f>O14+O17+O20+O23+O26+O29+O32+O35+O38+O41+O44+O47+O50+O53+O56+O59+O62+O65+O68+O71+O74+O77+O80</f>
        <v>13480</v>
      </c>
      <c r="Q83" s="100"/>
    </row>
    <row r="84" spans="1:17" ht="25.5" customHeight="1" thickBot="1">
      <c r="A84" s="27"/>
      <c r="B84" s="289" t="s">
        <v>0</v>
      </c>
      <c r="C84" s="62"/>
      <c r="D84" s="291">
        <f>SUM(D14:D82)</f>
        <v>230028.086</v>
      </c>
      <c r="E84" s="293">
        <f>SUM(E14:E82)</f>
        <v>12076.481</v>
      </c>
      <c r="F84" s="107">
        <f>F15+F18+F21+F24+F27+F30+F33+F36+F39+F42+F45+F48+F51+F54+F57+F60+F63+F66+F69+F72+F75+F78+F81</f>
        <v>599.5</v>
      </c>
      <c r="G84" s="107">
        <f>G15+G18+G21+G24+G27+G30+G33+G36+G39+G42+G45+G48+G51+G54+G57+G60+G63+G66+G69+G72+G81</f>
        <v>204.5</v>
      </c>
      <c r="H84" s="108">
        <f>SUM(H14:H82)</f>
        <v>278.9</v>
      </c>
      <c r="I84" s="293">
        <f>SUM(I14:I82)</f>
        <v>56216.605</v>
      </c>
      <c r="J84" s="107">
        <f>J15+J18+J21+J24+J27+J30+J33+J36+J39+J42+J45+J48+J51+J54+J57+J60+J63+J66+J69+J72+J75+J78+J81</f>
        <v>17481.605</v>
      </c>
      <c r="K84" s="107">
        <f>K15+K18+K21+K24+K27+K30+K33+K36+K39+K42+K45+K48+K51+K54+K57+K60+K63+K66+K69+K72+K75+K78+K81</f>
        <v>1060</v>
      </c>
      <c r="L84" s="293">
        <f>SUM(L14:L82)</f>
        <v>90918</v>
      </c>
      <c r="M84" s="107">
        <f>M15+M18+M21+M24+M27+M30+M33+M36+M39+M42+M45+M48+M51+M54+M57+M60+M63+M66+M69+M72+M75+M78+M81</f>
        <v>19633</v>
      </c>
      <c r="N84" s="109">
        <f>N15+N18+N21+N24+N27+N30+N33+N36+N39+N42+N45+N48+N51+N54+N57+N60+N63+N66+N69+N72</f>
        <v>300</v>
      </c>
      <c r="O84" s="110">
        <f>O15+O18+O21+O24+O27+O30+O33+O36+O39+O42+O45+O48+O51+O54+O57+O60+O63+O66+O69+O72+O75+O78+O81</f>
        <v>14073</v>
      </c>
      <c r="Q84" s="100"/>
    </row>
    <row r="85" spans="1:18" ht="25.5" customHeight="1" thickBot="1">
      <c r="A85" s="29"/>
      <c r="B85" s="290"/>
      <c r="C85" s="31"/>
      <c r="D85" s="292"/>
      <c r="E85" s="294"/>
      <c r="F85" s="108">
        <f>F16+F19+F22+F25+F28+F31+F34+F37+F40+F43+F46+F49+F52+F55+F58+F61+F64+F67+F70+F73+F76+F79+F82</f>
        <v>10493.581</v>
      </c>
      <c r="G85" s="111">
        <f>G16+G19+G22+G25+G28+G31+G34+G37+G40+G43+G46+G49+G52+G55+G58+G61+G64+G67+G70+G73+G82</f>
        <v>500</v>
      </c>
      <c r="H85" s="112"/>
      <c r="I85" s="295"/>
      <c r="J85" s="107">
        <f>J16+J19+J22+J25+J28+J31+J34+J37+J40+J43+J46+J49+J52+J55+J58+J61+J64+J67+J70+J73+J76+J79+J82</f>
        <v>14261</v>
      </c>
      <c r="K85" s="107">
        <f>K16+K19+K22+K25+K28+K31+K34+K37+K40+K43+K46+K49+K52+K55+K58+K61+K64+K67+K70+K73+K76+K79+K82</f>
        <v>23414</v>
      </c>
      <c r="L85" s="295"/>
      <c r="M85" s="107">
        <f>M16+M19+M22+M25+M28+M31+M34+M37+M40+M43+M46+M49+M52+M55+M58+M61+M64+M67+M70+M73+M76+M79+M82</f>
        <v>15103</v>
      </c>
      <c r="N85" s="109">
        <f>N16+N19+N22+N25+N28+N31+N34+N37+N40+N43+N46+N49+N52+N55+N58+N61+N64+N73+N82</f>
        <v>55882</v>
      </c>
      <c r="O85" s="113">
        <f>O16+O19+O22+O25+O28+O31+O34+O37+O40+O43+O46+O49+O52+O55+O58+O61+O64+O67+O70+O73+O76+O79+O82</f>
        <v>43264</v>
      </c>
      <c r="P85" s="45"/>
      <c r="Q85" s="101"/>
      <c r="R85" s="45"/>
    </row>
    <row r="86" spans="1:17" ht="19.5" customHeight="1" thickBot="1">
      <c r="A86" s="18"/>
      <c r="B86" s="24"/>
      <c r="C86" s="19"/>
      <c r="D86" s="114"/>
      <c r="E86" s="115"/>
      <c r="F86" s="116">
        <f>SUM(F84:F85)</f>
        <v>11093.081</v>
      </c>
      <c r="G86" s="117"/>
      <c r="H86" s="117"/>
      <c r="I86" s="135"/>
      <c r="J86" s="106">
        <f>SUM(J84:J85)</f>
        <v>31742.605</v>
      </c>
      <c r="K86" s="117"/>
      <c r="L86" s="135"/>
      <c r="M86" s="106">
        <f>SUM(M84:M85)</f>
        <v>34736</v>
      </c>
      <c r="N86" s="117"/>
      <c r="O86" s="106">
        <f>SUM(O83:O85)</f>
        <v>70817</v>
      </c>
      <c r="Q86" s="16"/>
    </row>
    <row r="87" spans="1:15" ht="19.5" customHeight="1">
      <c r="A87" s="18"/>
      <c r="B87" s="24"/>
      <c r="C87" s="19"/>
      <c r="D87" s="20"/>
      <c r="E87" s="21"/>
      <c r="F87" s="22"/>
      <c r="G87" s="22"/>
      <c r="H87" s="22"/>
      <c r="I87" s="20"/>
      <c r="J87" s="22"/>
      <c r="K87" s="22"/>
      <c r="L87" s="20"/>
      <c r="M87" s="22"/>
      <c r="N87" s="22"/>
      <c r="O87" s="23"/>
    </row>
    <row r="88" spans="1:15" ht="19.5" customHeight="1">
      <c r="A88" s="18"/>
      <c r="B88" s="98" t="s">
        <v>75</v>
      </c>
      <c r="C88" s="19"/>
      <c r="D88" s="149">
        <f>SUM(E88:O88)</f>
        <v>230028.086</v>
      </c>
      <c r="E88" s="136">
        <f>SUM(F84:H85)</f>
        <v>12076.481</v>
      </c>
      <c r="F88" s="137"/>
      <c r="G88" s="137"/>
      <c r="H88" s="137"/>
      <c r="I88" s="136">
        <f>SUM(J84:K85)</f>
        <v>56216.604999999996</v>
      </c>
      <c r="J88" s="137"/>
      <c r="K88" s="137"/>
      <c r="L88" s="136"/>
      <c r="M88" s="137">
        <f>SUM(M84:N85)</f>
        <v>90918</v>
      </c>
      <c r="N88" s="137"/>
      <c r="O88" s="136">
        <f>O86</f>
        <v>70817</v>
      </c>
    </row>
    <row r="89" spans="1:15" ht="19.5" customHeight="1">
      <c r="A89" s="18"/>
      <c r="B89" s="97"/>
      <c r="C89" s="97"/>
      <c r="D89" s="97"/>
      <c r="E89" s="97"/>
      <c r="F89" s="97"/>
      <c r="G89" s="97"/>
      <c r="H89" s="97"/>
      <c r="I89" s="97"/>
      <c r="J89" s="22"/>
      <c r="K89" s="22"/>
      <c r="L89" s="20"/>
      <c r="M89" s="22"/>
      <c r="N89" s="22"/>
      <c r="O89" s="23"/>
    </row>
    <row r="90" spans="1:15" ht="47.25" customHeight="1">
      <c r="A90" s="18"/>
      <c r="B90" s="99"/>
      <c r="C90" s="99"/>
      <c r="D90" s="99"/>
      <c r="E90" s="99"/>
      <c r="F90" s="99"/>
      <c r="G90" s="99"/>
      <c r="H90" s="99"/>
      <c r="I90" s="99"/>
      <c r="J90" s="22"/>
      <c r="K90" s="22"/>
      <c r="L90" s="20"/>
      <c r="M90" s="22"/>
      <c r="N90" s="22"/>
      <c r="O90" s="23"/>
    </row>
    <row r="91" spans="2:16" ht="19.5" customHeight="1">
      <c r="B91" s="299"/>
      <c r="C91" s="299"/>
      <c r="D91" s="299"/>
      <c r="E91" s="299"/>
      <c r="F91" s="299"/>
      <c r="G91" s="299"/>
      <c r="H91" s="299"/>
      <c r="I91" s="299"/>
      <c r="J91" s="15"/>
      <c r="L91" s="15"/>
      <c r="M91" s="17"/>
      <c r="O91" s="17"/>
      <c r="P91" s="16"/>
    </row>
    <row r="92" spans="2:5" ht="19.5" customHeight="1">
      <c r="B92" s="40"/>
      <c r="E92" s="16"/>
    </row>
    <row r="93" spans="2:5" ht="19.5" customHeight="1">
      <c r="B93" s="40"/>
      <c r="E93" s="16"/>
    </row>
    <row r="94" spans="1:13" ht="19.5" customHeight="1">
      <c r="A94" s="63"/>
      <c r="B94" s="40"/>
      <c r="C94" s="40"/>
      <c r="D94" s="40"/>
      <c r="E94" s="40"/>
      <c r="F94" s="40"/>
      <c r="G94" s="40"/>
      <c r="H94" s="40"/>
      <c r="M94" s="17"/>
    </row>
    <row r="95" spans="1:13" ht="19.5" customHeight="1">
      <c r="A95" s="63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</row>
    <row r="96" spans="1:13" ht="19.5" customHeight="1">
      <c r="A96" s="63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</row>
    <row r="97" spans="1:13" ht="19.5" customHeight="1">
      <c r="A97" s="63"/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</row>
    <row r="98" spans="1:8" ht="19.5" customHeight="1">
      <c r="A98" s="63"/>
      <c r="B98" s="41"/>
      <c r="C98" s="41"/>
      <c r="D98" s="41"/>
      <c r="E98" s="41"/>
      <c r="F98" s="41"/>
      <c r="G98" s="25"/>
      <c r="H98" s="25"/>
    </row>
    <row r="99" spans="1:8" ht="19.5" customHeight="1">
      <c r="A99" s="38"/>
      <c r="B99" s="46"/>
      <c r="C99" s="46"/>
      <c r="D99" s="41"/>
      <c r="E99" s="41"/>
      <c r="F99" s="41"/>
      <c r="G99" s="25"/>
      <c r="H99" s="25"/>
    </row>
    <row r="100" spans="1:6" ht="19.5" customHeight="1">
      <c r="A100" s="38"/>
      <c r="B100" s="46"/>
      <c r="C100" s="46"/>
      <c r="D100" s="40"/>
      <c r="E100" s="40"/>
      <c r="F100" s="40"/>
    </row>
    <row r="101" spans="1:6" ht="19.5" customHeight="1">
      <c r="A101" s="38"/>
      <c r="B101" s="40"/>
      <c r="C101" s="40"/>
      <c r="D101" s="40"/>
      <c r="E101" s="40"/>
      <c r="F101" s="40"/>
    </row>
    <row r="102" spans="1:6" ht="19.5" customHeight="1">
      <c r="A102" s="38"/>
      <c r="B102" s="40"/>
      <c r="C102" s="40"/>
      <c r="D102" s="40"/>
      <c r="E102" s="40"/>
      <c r="F102" s="40"/>
    </row>
    <row r="103" spans="2:6" ht="19.5" customHeight="1">
      <c r="B103" s="40"/>
      <c r="C103" s="40"/>
      <c r="D103" s="40"/>
      <c r="E103" s="40"/>
      <c r="F103" s="40"/>
    </row>
    <row r="104" spans="2:6" ht="19.5" customHeight="1">
      <c r="B104" s="40"/>
      <c r="C104" s="40"/>
      <c r="D104" s="40"/>
      <c r="E104" s="40"/>
      <c r="F104" s="40"/>
    </row>
    <row r="105" spans="2:6" ht="19.5" customHeight="1">
      <c r="B105" s="40"/>
      <c r="C105" s="40"/>
      <c r="D105" s="40"/>
      <c r="E105" s="40"/>
      <c r="F105" s="40"/>
    </row>
    <row r="106" spans="2:6" ht="14.25">
      <c r="B106" s="40"/>
      <c r="C106" s="40"/>
      <c r="D106" s="40"/>
      <c r="E106" s="40"/>
      <c r="F106" s="40"/>
    </row>
    <row r="107" spans="2:6" ht="15">
      <c r="B107" s="39"/>
      <c r="C107" s="40"/>
      <c r="D107" s="40"/>
      <c r="E107" s="40"/>
      <c r="F107" s="40"/>
    </row>
    <row r="108" spans="2:6" ht="14.25">
      <c r="B108" s="40"/>
      <c r="C108" s="40"/>
      <c r="D108" s="40"/>
      <c r="E108" s="40"/>
      <c r="F108" s="40"/>
    </row>
    <row r="109" spans="1:6" ht="14.25">
      <c r="A109" s="47"/>
      <c r="B109" s="40"/>
      <c r="C109" s="40"/>
      <c r="D109" s="40"/>
      <c r="E109" s="40"/>
      <c r="F109" s="40"/>
    </row>
    <row r="110" ht="12.75">
      <c r="A110" s="47"/>
    </row>
    <row r="111" spans="1:2" ht="14.25">
      <c r="A111" s="47"/>
      <c r="B111" s="40"/>
    </row>
  </sheetData>
  <mergeCells count="156">
    <mergeCell ref="B91:I91"/>
    <mergeCell ref="B95:M96"/>
    <mergeCell ref="B97:M97"/>
    <mergeCell ref="L1:N1"/>
    <mergeCell ref="A6:N6"/>
    <mergeCell ref="L8:M8"/>
    <mergeCell ref="E9:G9"/>
    <mergeCell ref="I9:K9"/>
    <mergeCell ref="L9:N9"/>
    <mergeCell ref="E10:E11"/>
    <mergeCell ref="I80:I82"/>
    <mergeCell ref="L80:L82"/>
    <mergeCell ref="B84:B85"/>
    <mergeCell ref="D84:D85"/>
    <mergeCell ref="E84:E85"/>
    <mergeCell ref="I84:I85"/>
    <mergeCell ref="L84:L85"/>
    <mergeCell ref="B80:B82"/>
    <mergeCell ref="D80:D82"/>
    <mergeCell ref="E80:E82"/>
    <mergeCell ref="A80:A82"/>
    <mergeCell ref="B44:B46"/>
    <mergeCell ref="E47:E49"/>
    <mergeCell ref="I68:I70"/>
    <mergeCell ref="E68:E70"/>
    <mergeCell ref="I62:I64"/>
    <mergeCell ref="E62:E64"/>
    <mergeCell ref="I56:I58"/>
    <mergeCell ref="E56:E58"/>
    <mergeCell ref="I50:I52"/>
    <mergeCell ref="L68:L70"/>
    <mergeCell ref="A71:A73"/>
    <mergeCell ref="B71:B73"/>
    <mergeCell ref="D71:D73"/>
    <mergeCell ref="E71:E73"/>
    <mergeCell ref="I71:I73"/>
    <mergeCell ref="L71:L73"/>
    <mergeCell ref="A68:A70"/>
    <mergeCell ref="B68:B70"/>
    <mergeCell ref="D68:D70"/>
    <mergeCell ref="L62:L64"/>
    <mergeCell ref="A65:A67"/>
    <mergeCell ref="B65:B67"/>
    <mergeCell ref="D65:D67"/>
    <mergeCell ref="E65:E67"/>
    <mergeCell ref="I65:I67"/>
    <mergeCell ref="L65:L67"/>
    <mergeCell ref="A62:A64"/>
    <mergeCell ref="B62:B64"/>
    <mergeCell ref="D62:D64"/>
    <mergeCell ref="L56:L58"/>
    <mergeCell ref="A59:A61"/>
    <mergeCell ref="B59:B61"/>
    <mergeCell ref="D59:D61"/>
    <mergeCell ref="E59:E61"/>
    <mergeCell ref="I59:I61"/>
    <mergeCell ref="L59:L61"/>
    <mergeCell ref="A56:A58"/>
    <mergeCell ref="B56:B58"/>
    <mergeCell ref="D56:D58"/>
    <mergeCell ref="L50:L52"/>
    <mergeCell ref="A53:A55"/>
    <mergeCell ref="B53:B55"/>
    <mergeCell ref="D53:D55"/>
    <mergeCell ref="E53:E55"/>
    <mergeCell ref="I53:I55"/>
    <mergeCell ref="L53:L55"/>
    <mergeCell ref="A50:A52"/>
    <mergeCell ref="B50:B52"/>
    <mergeCell ref="D50:D52"/>
    <mergeCell ref="E50:E52"/>
    <mergeCell ref="I44:I46"/>
    <mergeCell ref="L44:L46"/>
    <mergeCell ref="A47:A49"/>
    <mergeCell ref="B47:B49"/>
    <mergeCell ref="D47:D49"/>
    <mergeCell ref="I47:I49"/>
    <mergeCell ref="L47:L49"/>
    <mergeCell ref="A44:A46"/>
    <mergeCell ref="D44:D46"/>
    <mergeCell ref="E44:E46"/>
    <mergeCell ref="I38:I40"/>
    <mergeCell ref="L38:L40"/>
    <mergeCell ref="A41:A43"/>
    <mergeCell ref="B41:B43"/>
    <mergeCell ref="D41:D43"/>
    <mergeCell ref="E41:E43"/>
    <mergeCell ref="I41:I43"/>
    <mergeCell ref="L41:L43"/>
    <mergeCell ref="A38:A40"/>
    <mergeCell ref="B38:B40"/>
    <mergeCell ref="D38:D40"/>
    <mergeCell ref="E38:E40"/>
    <mergeCell ref="I32:I34"/>
    <mergeCell ref="E32:E34"/>
    <mergeCell ref="L32:L34"/>
    <mergeCell ref="A35:A37"/>
    <mergeCell ref="B35:B37"/>
    <mergeCell ref="D35:D37"/>
    <mergeCell ref="E35:E37"/>
    <mergeCell ref="I35:I37"/>
    <mergeCell ref="L35:L37"/>
    <mergeCell ref="A32:A34"/>
    <mergeCell ref="B32:B34"/>
    <mergeCell ref="D32:D34"/>
    <mergeCell ref="I29:I31"/>
    <mergeCell ref="L29:L31"/>
    <mergeCell ref="A26:A28"/>
    <mergeCell ref="B26:B28"/>
    <mergeCell ref="A29:A31"/>
    <mergeCell ref="B29:B31"/>
    <mergeCell ref="D29:D31"/>
    <mergeCell ref="E29:E31"/>
    <mergeCell ref="D26:D28"/>
    <mergeCell ref="E26:E28"/>
    <mergeCell ref="I20:I22"/>
    <mergeCell ref="L20:L22"/>
    <mergeCell ref="I23:I25"/>
    <mergeCell ref="L23:L25"/>
    <mergeCell ref="I26:I28"/>
    <mergeCell ref="L26:L28"/>
    <mergeCell ref="A23:A25"/>
    <mergeCell ref="B23:B25"/>
    <mergeCell ref="D23:D25"/>
    <mergeCell ref="E23:E25"/>
    <mergeCell ref="A20:A22"/>
    <mergeCell ref="B20:B22"/>
    <mergeCell ref="D20:D22"/>
    <mergeCell ref="E20:E22"/>
    <mergeCell ref="L14:L16"/>
    <mergeCell ref="A17:A19"/>
    <mergeCell ref="B17:B19"/>
    <mergeCell ref="D17:D19"/>
    <mergeCell ref="E17:E19"/>
    <mergeCell ref="I17:I19"/>
    <mergeCell ref="L17:L19"/>
    <mergeCell ref="A14:A16"/>
    <mergeCell ref="B14:B16"/>
    <mergeCell ref="E14:E16"/>
    <mergeCell ref="B77:B79"/>
    <mergeCell ref="A74:A76"/>
    <mergeCell ref="A77:A79"/>
    <mergeCell ref="I77:I79"/>
    <mergeCell ref="E77:E79"/>
    <mergeCell ref="D77:D79"/>
    <mergeCell ref="B74:B76"/>
    <mergeCell ref="L77:L79"/>
    <mergeCell ref="D14:D16"/>
    <mergeCell ref="L10:L11"/>
    <mergeCell ref="D74:D76"/>
    <mergeCell ref="E74:E76"/>
    <mergeCell ref="I74:I76"/>
    <mergeCell ref="L74:L76"/>
    <mergeCell ref="H10:H12"/>
    <mergeCell ref="I10:I11"/>
    <mergeCell ref="I14:I16"/>
  </mergeCells>
  <printOptions/>
  <pageMargins left="0.3937007874015748" right="0.3937007874015748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3" manualBreakCount="3">
    <brk id="28" max="14" man="1"/>
    <brk id="46" max="14" man="1"/>
    <brk id="6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view="pageBreakPreview" zoomScale="75" zoomScaleSheetLayoutView="75" workbookViewId="0" topLeftCell="A1">
      <selection activeCell="D81" sqref="D81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10.625" style="0" customWidth="1"/>
    <col min="4" max="4" width="11.003906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0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61</v>
      </c>
      <c r="L1" s="301" t="s">
        <v>44</v>
      </c>
      <c r="M1" s="301"/>
      <c r="N1" s="301"/>
    </row>
    <row r="2" spans="2:12" ht="13.5" customHeight="1">
      <c r="B2" s="73"/>
      <c r="L2" t="s">
        <v>65</v>
      </c>
    </row>
    <row r="3" ht="13.5" customHeight="1">
      <c r="L3" t="s">
        <v>18</v>
      </c>
    </row>
    <row r="4" ht="13.5" customHeight="1">
      <c r="L4" s="73" t="s">
        <v>66</v>
      </c>
    </row>
    <row r="5" ht="13.5" customHeight="1"/>
    <row r="6" spans="1:14" ht="26.25">
      <c r="A6" s="302" t="s">
        <v>17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</row>
    <row r="7" spans="1:13" ht="13.5" thickBot="1">
      <c r="A7" s="2"/>
      <c r="B7" s="2"/>
      <c r="C7" s="2"/>
      <c r="D7" s="2"/>
      <c r="E7" s="2"/>
      <c r="L7" s="303" t="s">
        <v>37</v>
      </c>
      <c r="M7" s="303"/>
    </row>
    <row r="8" spans="1:15" ht="32.25" customHeight="1" thickBot="1">
      <c r="A8" s="3"/>
      <c r="B8" s="4"/>
      <c r="C8" s="5"/>
      <c r="D8" s="13"/>
      <c r="E8" s="304" t="s">
        <v>19</v>
      </c>
      <c r="F8" s="305"/>
      <c r="G8" s="305"/>
      <c r="H8" s="77"/>
      <c r="I8" s="306" t="s">
        <v>20</v>
      </c>
      <c r="J8" s="307"/>
      <c r="K8" s="307"/>
      <c r="L8" s="306" t="s">
        <v>21</v>
      </c>
      <c r="M8" s="307"/>
      <c r="N8" s="308"/>
      <c r="O8" s="14"/>
    </row>
    <row r="9" spans="1:19" ht="39.75" customHeight="1" thickTop="1">
      <c r="A9" s="12" t="s">
        <v>1</v>
      </c>
      <c r="B9" s="43" t="s">
        <v>3</v>
      </c>
      <c r="C9" s="9" t="s">
        <v>5</v>
      </c>
      <c r="D9" s="36" t="s">
        <v>7</v>
      </c>
      <c r="E9" s="309" t="s">
        <v>12</v>
      </c>
      <c r="F9" s="81" t="s">
        <v>27</v>
      </c>
      <c r="G9" s="82" t="s">
        <v>28</v>
      </c>
      <c r="H9" s="265" t="s">
        <v>51</v>
      </c>
      <c r="I9" s="262" t="s">
        <v>13</v>
      </c>
      <c r="J9" s="34" t="s">
        <v>27</v>
      </c>
      <c r="K9" s="50" t="s">
        <v>28</v>
      </c>
      <c r="L9" s="261" t="s">
        <v>14</v>
      </c>
      <c r="M9" s="34" t="s">
        <v>27</v>
      </c>
      <c r="N9" s="50" t="s">
        <v>28</v>
      </c>
      <c r="O9" s="53" t="s">
        <v>22</v>
      </c>
      <c r="P9" s="2"/>
      <c r="Q9" s="2"/>
      <c r="R9" s="2"/>
      <c r="S9" s="2"/>
    </row>
    <row r="10" spans="1:19" ht="37.5" customHeight="1">
      <c r="A10" s="11" t="s">
        <v>2</v>
      </c>
      <c r="B10" s="44" t="s">
        <v>4</v>
      </c>
      <c r="C10" s="10" t="s">
        <v>6</v>
      </c>
      <c r="D10" s="37" t="s">
        <v>8</v>
      </c>
      <c r="E10" s="310"/>
      <c r="F10" s="83" t="s">
        <v>25</v>
      </c>
      <c r="G10" s="51" t="s">
        <v>29</v>
      </c>
      <c r="H10" s="266"/>
      <c r="I10" s="268"/>
      <c r="J10" s="48" t="s">
        <v>25</v>
      </c>
      <c r="K10" s="51" t="s">
        <v>29</v>
      </c>
      <c r="L10" s="262"/>
      <c r="M10" s="48" t="s">
        <v>25</v>
      </c>
      <c r="N10" s="51" t="s">
        <v>29</v>
      </c>
      <c r="O10" s="42" t="s">
        <v>23</v>
      </c>
      <c r="P10" s="2"/>
      <c r="Q10" s="2"/>
      <c r="R10" s="2"/>
      <c r="S10" s="2"/>
    </row>
    <row r="11" spans="1:19" ht="69.75" customHeight="1" thickBot="1">
      <c r="A11" s="6"/>
      <c r="B11" s="7"/>
      <c r="C11" s="8"/>
      <c r="D11" s="32" t="s">
        <v>31</v>
      </c>
      <c r="E11" s="33" t="s">
        <v>32</v>
      </c>
      <c r="F11" s="49" t="s">
        <v>26</v>
      </c>
      <c r="G11" s="52" t="s">
        <v>30</v>
      </c>
      <c r="H11" s="267"/>
      <c r="I11" s="35" t="s">
        <v>48</v>
      </c>
      <c r="J11" s="49" t="s">
        <v>26</v>
      </c>
      <c r="K11" s="52" t="s">
        <v>30</v>
      </c>
      <c r="L11" s="33" t="s">
        <v>49</v>
      </c>
      <c r="M11" s="49" t="s">
        <v>26</v>
      </c>
      <c r="N11" s="52" t="s">
        <v>30</v>
      </c>
      <c r="O11" s="61" t="s">
        <v>36</v>
      </c>
      <c r="P11" s="2"/>
      <c r="Q11" s="2"/>
      <c r="R11" s="2"/>
      <c r="S11" s="2"/>
    </row>
    <row r="12" spans="1:19" ht="13.5" thickBot="1">
      <c r="A12" s="124">
        <v>1</v>
      </c>
      <c r="B12" s="125">
        <v>2</v>
      </c>
      <c r="C12" s="125">
        <v>3</v>
      </c>
      <c r="D12" s="126">
        <v>4</v>
      </c>
      <c r="E12" s="124">
        <v>5</v>
      </c>
      <c r="F12" s="127">
        <v>6</v>
      </c>
      <c r="G12" s="126">
        <v>7</v>
      </c>
      <c r="H12" s="128">
        <v>8</v>
      </c>
      <c r="I12" s="130">
        <v>9</v>
      </c>
      <c r="J12" s="125">
        <v>10</v>
      </c>
      <c r="K12" s="126">
        <v>11</v>
      </c>
      <c r="L12" s="130">
        <v>12</v>
      </c>
      <c r="M12" s="125">
        <v>13</v>
      </c>
      <c r="N12" s="126">
        <v>14</v>
      </c>
      <c r="O12" s="131">
        <v>15</v>
      </c>
      <c r="P12" s="1"/>
      <c r="Q12" s="1"/>
      <c r="R12" s="1"/>
      <c r="S12" s="1"/>
    </row>
    <row r="13" spans="1:15" ht="21.75" customHeight="1" thickBot="1">
      <c r="A13" s="314">
        <v>1</v>
      </c>
      <c r="B13" s="254" t="s">
        <v>47</v>
      </c>
      <c r="C13" s="58" t="s">
        <v>34</v>
      </c>
      <c r="D13" s="259">
        <f>E13+I13+L13+O13+O14+O15</f>
        <v>47895</v>
      </c>
      <c r="E13" s="258">
        <f>F14+F15+G14+G15+H14</f>
        <v>1002</v>
      </c>
      <c r="F13" s="64"/>
      <c r="G13" s="65"/>
      <c r="H13" s="129"/>
      <c r="I13" s="258">
        <f>J14+J15+K14+K15</f>
        <v>25685</v>
      </c>
      <c r="J13" s="64"/>
      <c r="K13" s="65"/>
      <c r="L13" s="258">
        <f>M14+M15+N14+N15</f>
        <v>21208</v>
      </c>
      <c r="M13" s="64"/>
      <c r="N13" s="65"/>
      <c r="O13" s="55">
        <v>0</v>
      </c>
    </row>
    <row r="14" spans="1:15" ht="21.75" customHeight="1" thickBot="1">
      <c r="A14" s="315"/>
      <c r="B14" s="255"/>
      <c r="C14" s="54">
        <v>2006</v>
      </c>
      <c r="D14" s="260"/>
      <c r="E14" s="263"/>
      <c r="F14" s="66">
        <v>0</v>
      </c>
      <c r="G14" s="67">
        <v>0</v>
      </c>
      <c r="H14" s="84">
        <v>0</v>
      </c>
      <c r="I14" s="263"/>
      <c r="J14" s="66">
        <v>12932</v>
      </c>
      <c r="K14" s="67">
        <v>0</v>
      </c>
      <c r="L14" s="258"/>
      <c r="M14" s="66">
        <v>11611</v>
      </c>
      <c r="N14" s="67">
        <v>0</v>
      </c>
      <c r="O14" s="56">
        <v>0</v>
      </c>
    </row>
    <row r="15" spans="1:15" ht="21.75" customHeight="1" thickBot="1">
      <c r="A15" s="315"/>
      <c r="B15" s="255"/>
      <c r="C15" s="59"/>
      <c r="D15" s="260"/>
      <c r="E15" s="263"/>
      <c r="F15" s="68">
        <v>502</v>
      </c>
      <c r="G15" s="70">
        <v>500</v>
      </c>
      <c r="H15" s="85"/>
      <c r="I15" s="263"/>
      <c r="J15" s="68">
        <v>0</v>
      </c>
      <c r="K15" s="70">
        <v>12753</v>
      </c>
      <c r="L15" s="258"/>
      <c r="M15" s="68">
        <v>0</v>
      </c>
      <c r="N15" s="70">
        <v>9597</v>
      </c>
      <c r="O15" s="60">
        <v>0</v>
      </c>
    </row>
    <row r="16" spans="1:15" ht="19.5" customHeight="1" thickBot="1">
      <c r="A16" s="316">
        <v>2</v>
      </c>
      <c r="B16" s="269" t="s">
        <v>42</v>
      </c>
      <c r="C16" s="58" t="s">
        <v>9</v>
      </c>
      <c r="D16" s="275">
        <f>E16+I16+L16+O16+O17+O18</f>
        <v>100825.481</v>
      </c>
      <c r="E16" s="278">
        <f>F17+F18+G17+G18+H17</f>
        <v>504.481</v>
      </c>
      <c r="F16" s="64"/>
      <c r="G16" s="65"/>
      <c r="H16" s="78"/>
      <c r="I16" s="280">
        <f>J17+J18+K17+K18</f>
        <v>3718</v>
      </c>
      <c r="J16" s="64"/>
      <c r="K16" s="65"/>
      <c r="L16" s="311">
        <f>M17+M18+N17+N18</f>
        <v>45662</v>
      </c>
      <c r="M16" s="64"/>
      <c r="N16" s="65"/>
      <c r="O16" s="55">
        <v>5604</v>
      </c>
    </row>
    <row r="17" spans="1:15" ht="19.5" customHeight="1" thickBot="1">
      <c r="A17" s="317"/>
      <c r="B17" s="269"/>
      <c r="C17" s="54">
        <v>2008</v>
      </c>
      <c r="D17" s="276"/>
      <c r="E17" s="278"/>
      <c r="F17" s="89">
        <v>181.5</v>
      </c>
      <c r="G17" s="90">
        <v>204.5</v>
      </c>
      <c r="H17" s="91">
        <v>108.9</v>
      </c>
      <c r="I17" s="281"/>
      <c r="J17" s="66">
        <v>409</v>
      </c>
      <c r="K17" s="67">
        <v>0</v>
      </c>
      <c r="L17" s="312"/>
      <c r="M17" s="66">
        <v>5023</v>
      </c>
      <c r="N17" s="67">
        <v>0</v>
      </c>
      <c r="O17" s="56">
        <v>11732</v>
      </c>
    </row>
    <row r="18" spans="1:15" ht="41.25" customHeight="1" thickBot="1">
      <c r="A18" s="317"/>
      <c r="B18" s="269"/>
      <c r="C18" s="54"/>
      <c r="D18" s="277"/>
      <c r="E18" s="279"/>
      <c r="F18" s="92">
        <v>9.581</v>
      </c>
      <c r="G18" s="93">
        <v>0</v>
      </c>
      <c r="H18" s="94"/>
      <c r="I18" s="282"/>
      <c r="J18" s="68">
        <v>863</v>
      </c>
      <c r="K18" s="69">
        <v>2446</v>
      </c>
      <c r="L18" s="313"/>
      <c r="M18" s="68">
        <v>10593</v>
      </c>
      <c r="N18" s="69">
        <v>30046</v>
      </c>
      <c r="O18" s="57">
        <v>33605</v>
      </c>
    </row>
    <row r="19" spans="1:15" ht="24" customHeight="1" thickBot="1">
      <c r="A19" s="314">
        <v>3</v>
      </c>
      <c r="B19" s="269" t="s">
        <v>45</v>
      </c>
      <c r="C19" s="58" t="s">
        <v>10</v>
      </c>
      <c r="D19" s="275">
        <f>E19+I19+L19+O19+O20+O21</f>
        <v>11282</v>
      </c>
      <c r="E19" s="280">
        <f>F20+F21+G20+G21+H20</f>
        <v>200</v>
      </c>
      <c r="F19" s="64"/>
      <c r="G19" s="65"/>
      <c r="H19" s="78"/>
      <c r="I19" s="280">
        <f>J20+J21+K20+K21</f>
        <v>2232</v>
      </c>
      <c r="J19" s="64"/>
      <c r="K19" s="65"/>
      <c r="L19" s="311">
        <f>M20+M21+N20+N21</f>
        <v>1850</v>
      </c>
      <c r="M19" s="64"/>
      <c r="N19" s="65"/>
      <c r="O19" s="55">
        <v>1750</v>
      </c>
    </row>
    <row r="20" spans="1:15" ht="24" customHeight="1" thickBot="1">
      <c r="A20" s="315"/>
      <c r="B20" s="269"/>
      <c r="C20" s="54">
        <v>2007</v>
      </c>
      <c r="D20" s="276"/>
      <c r="E20" s="281"/>
      <c r="F20" s="66">
        <v>0</v>
      </c>
      <c r="G20" s="67">
        <v>0</v>
      </c>
      <c r="H20" s="84">
        <v>0</v>
      </c>
      <c r="I20" s="281"/>
      <c r="J20" s="66">
        <v>332</v>
      </c>
      <c r="K20" s="67">
        <v>0</v>
      </c>
      <c r="L20" s="312"/>
      <c r="M20" s="66">
        <v>200</v>
      </c>
      <c r="N20" s="67">
        <v>0</v>
      </c>
      <c r="O20" s="56">
        <v>0</v>
      </c>
    </row>
    <row r="21" spans="1:15" ht="24" customHeight="1" thickBot="1">
      <c r="A21" s="315"/>
      <c r="B21" s="269"/>
      <c r="C21" s="59"/>
      <c r="D21" s="277"/>
      <c r="E21" s="282"/>
      <c r="F21" s="68">
        <v>200</v>
      </c>
      <c r="G21" s="70">
        <v>0</v>
      </c>
      <c r="H21" s="85"/>
      <c r="I21" s="282"/>
      <c r="J21" s="68">
        <v>400</v>
      </c>
      <c r="K21" s="70">
        <v>1500</v>
      </c>
      <c r="L21" s="313"/>
      <c r="M21" s="68">
        <v>358</v>
      </c>
      <c r="N21" s="70">
        <v>1292</v>
      </c>
      <c r="O21" s="60">
        <v>5250</v>
      </c>
    </row>
    <row r="22" spans="1:15" ht="19.5" customHeight="1" thickBot="1">
      <c r="A22" s="314">
        <v>4</v>
      </c>
      <c r="B22" s="269" t="s">
        <v>38</v>
      </c>
      <c r="C22" s="58" t="s">
        <v>10</v>
      </c>
      <c r="D22" s="259">
        <f>E22+I22+L22+O22+O23+O24</f>
        <v>18000</v>
      </c>
      <c r="E22" s="258">
        <f>F23+F24+G23+G24+H23</f>
        <v>200</v>
      </c>
      <c r="F22" s="64"/>
      <c r="G22" s="65"/>
      <c r="H22" s="78"/>
      <c r="I22" s="258">
        <f>J23+J24+K23+K24</f>
        <v>5350</v>
      </c>
      <c r="J22" s="64"/>
      <c r="K22" s="65"/>
      <c r="L22" s="311">
        <f>M23+M24+N23+N24</f>
        <v>4050</v>
      </c>
      <c r="M22" s="64"/>
      <c r="N22" s="65"/>
      <c r="O22" s="55">
        <v>800</v>
      </c>
    </row>
    <row r="23" spans="1:15" ht="19.5" customHeight="1" thickBot="1">
      <c r="A23" s="315"/>
      <c r="B23" s="269"/>
      <c r="C23" s="54">
        <v>2007</v>
      </c>
      <c r="D23" s="260"/>
      <c r="E23" s="263"/>
      <c r="F23" s="66">
        <v>0</v>
      </c>
      <c r="G23" s="67">
        <v>0</v>
      </c>
      <c r="H23" s="79">
        <v>0</v>
      </c>
      <c r="I23" s="263"/>
      <c r="J23" s="66">
        <v>400</v>
      </c>
      <c r="K23" s="67">
        <v>1000</v>
      </c>
      <c r="L23" s="312"/>
      <c r="M23" s="66">
        <v>400</v>
      </c>
      <c r="N23" s="67">
        <v>200</v>
      </c>
      <c r="O23" s="56">
        <v>650</v>
      </c>
    </row>
    <row r="24" spans="1:15" ht="19.5" customHeight="1" thickBot="1">
      <c r="A24" s="315"/>
      <c r="B24" s="269"/>
      <c r="C24" s="59"/>
      <c r="D24" s="260"/>
      <c r="E24" s="263"/>
      <c r="F24" s="68">
        <v>200</v>
      </c>
      <c r="G24" s="70">
        <v>0</v>
      </c>
      <c r="H24" s="80"/>
      <c r="I24" s="263"/>
      <c r="J24" s="68">
        <v>400</v>
      </c>
      <c r="K24" s="70">
        <v>3550</v>
      </c>
      <c r="L24" s="313"/>
      <c r="M24" s="68">
        <v>450</v>
      </c>
      <c r="N24" s="70">
        <v>3000</v>
      </c>
      <c r="O24" s="60">
        <v>6950</v>
      </c>
    </row>
    <row r="25" spans="1:15" ht="21" customHeight="1" thickBot="1">
      <c r="A25" s="316">
        <v>5</v>
      </c>
      <c r="B25" s="269" t="s">
        <v>43</v>
      </c>
      <c r="C25" s="58" t="s">
        <v>10</v>
      </c>
      <c r="D25" s="259">
        <f>E25+I25+L25+O25+O26+O27</f>
        <v>3200</v>
      </c>
      <c r="E25" s="258">
        <f>F26+F27+G26+G27+H26</f>
        <v>370</v>
      </c>
      <c r="F25" s="64"/>
      <c r="G25" s="65"/>
      <c r="H25" s="78"/>
      <c r="I25" s="258">
        <f>J26+J27+K26+K27</f>
        <v>2337</v>
      </c>
      <c r="J25" s="64"/>
      <c r="K25" s="65"/>
      <c r="L25" s="311">
        <f>M26+M27+N26+N27</f>
        <v>493</v>
      </c>
      <c r="M25" s="64"/>
      <c r="N25" s="65"/>
      <c r="O25" s="55">
        <v>0</v>
      </c>
    </row>
    <row r="26" spans="1:15" ht="23.25" customHeight="1" thickBot="1">
      <c r="A26" s="317"/>
      <c r="B26" s="256"/>
      <c r="C26" s="54">
        <v>2006</v>
      </c>
      <c r="D26" s="260"/>
      <c r="E26" s="263"/>
      <c r="F26" s="66">
        <v>0</v>
      </c>
      <c r="G26" s="67">
        <v>0</v>
      </c>
      <c r="H26" s="79">
        <v>0</v>
      </c>
      <c r="I26" s="263"/>
      <c r="J26" s="66">
        <v>510</v>
      </c>
      <c r="K26" s="67">
        <v>0</v>
      </c>
      <c r="L26" s="312"/>
      <c r="M26" s="66">
        <v>126</v>
      </c>
      <c r="N26" s="67">
        <v>0</v>
      </c>
      <c r="O26" s="56">
        <v>0</v>
      </c>
    </row>
    <row r="27" spans="1:15" ht="24.75" customHeight="1" thickBot="1">
      <c r="A27" s="317"/>
      <c r="B27" s="256"/>
      <c r="C27" s="59"/>
      <c r="D27" s="260"/>
      <c r="E27" s="263"/>
      <c r="F27" s="68">
        <v>370</v>
      </c>
      <c r="G27" s="70">
        <v>0</v>
      </c>
      <c r="H27" s="80"/>
      <c r="I27" s="263"/>
      <c r="J27" s="68">
        <v>377</v>
      </c>
      <c r="K27" s="70">
        <v>1450</v>
      </c>
      <c r="L27" s="313"/>
      <c r="M27" s="68">
        <v>0</v>
      </c>
      <c r="N27" s="70">
        <v>367</v>
      </c>
      <c r="O27" s="60">
        <v>0</v>
      </c>
    </row>
    <row r="28" spans="1:15" ht="24.75" customHeight="1" thickBot="1">
      <c r="A28" s="314">
        <v>6</v>
      </c>
      <c r="B28" s="269" t="s">
        <v>59</v>
      </c>
      <c r="C28" s="58" t="s">
        <v>10</v>
      </c>
      <c r="D28" s="253">
        <f>E28+I28+L28+O28+O29+O30</f>
        <v>5500</v>
      </c>
      <c r="E28" s="280">
        <f>F29+F30+G29+G30+H29</f>
        <v>1000</v>
      </c>
      <c r="F28" s="64"/>
      <c r="G28" s="65"/>
      <c r="H28" s="78"/>
      <c r="I28" s="280">
        <f>J29+J30+K29+K30</f>
        <v>1500</v>
      </c>
      <c r="J28" s="64"/>
      <c r="K28" s="65"/>
      <c r="L28" s="311">
        <f>M29+M30+N29+N30</f>
        <v>1500</v>
      </c>
      <c r="M28" s="64"/>
      <c r="N28" s="65"/>
      <c r="O28" s="55">
        <v>0</v>
      </c>
    </row>
    <row r="29" spans="1:15" ht="21.75" customHeight="1" thickBot="1">
      <c r="A29" s="315"/>
      <c r="B29" s="269"/>
      <c r="C29" s="54">
        <v>2007</v>
      </c>
      <c r="D29" s="276"/>
      <c r="E29" s="281"/>
      <c r="F29" s="66">
        <v>0</v>
      </c>
      <c r="G29" s="67">
        <v>0</v>
      </c>
      <c r="H29" s="84">
        <v>0</v>
      </c>
      <c r="I29" s="281"/>
      <c r="J29" s="66">
        <v>1000</v>
      </c>
      <c r="K29" s="67">
        <v>0</v>
      </c>
      <c r="L29" s="312"/>
      <c r="M29" s="66">
        <v>1000</v>
      </c>
      <c r="N29" s="67">
        <v>0</v>
      </c>
      <c r="O29" s="56">
        <v>1000</v>
      </c>
    </row>
    <row r="30" spans="1:15" ht="24" customHeight="1" thickBot="1">
      <c r="A30" s="315"/>
      <c r="B30" s="269"/>
      <c r="C30" s="59"/>
      <c r="D30" s="284"/>
      <c r="E30" s="282"/>
      <c r="F30" s="68">
        <v>1000</v>
      </c>
      <c r="G30" s="70">
        <v>0</v>
      </c>
      <c r="H30" s="85"/>
      <c r="I30" s="282"/>
      <c r="J30" s="68">
        <v>0</v>
      </c>
      <c r="K30" s="70">
        <v>500</v>
      </c>
      <c r="L30" s="313"/>
      <c r="M30" s="68">
        <v>0</v>
      </c>
      <c r="N30" s="70">
        <v>500</v>
      </c>
      <c r="O30" s="60">
        <v>500</v>
      </c>
    </row>
    <row r="31" spans="1:15" ht="19.5" customHeight="1" thickBot="1">
      <c r="A31" s="314">
        <v>7</v>
      </c>
      <c r="B31" s="269" t="s">
        <v>58</v>
      </c>
      <c r="C31" s="58" t="s">
        <v>10</v>
      </c>
      <c r="D31" s="253">
        <f>E31+I31+L31+O31+O32+O33</f>
        <v>2250</v>
      </c>
      <c r="E31" s="258">
        <f>F32+F33+G32+G33+H32</f>
        <v>600</v>
      </c>
      <c r="F31" s="64"/>
      <c r="G31" s="65"/>
      <c r="H31" s="78"/>
      <c r="I31" s="280">
        <f>J32+J33+K32+K33</f>
        <v>500</v>
      </c>
      <c r="J31" s="64"/>
      <c r="K31" s="65"/>
      <c r="L31" s="311">
        <f>M32+M33+N32+N33</f>
        <v>300</v>
      </c>
      <c r="M31" s="64"/>
      <c r="N31" s="65"/>
      <c r="O31" s="55">
        <v>650</v>
      </c>
    </row>
    <row r="32" spans="1:15" ht="19.5" customHeight="1" thickBot="1">
      <c r="A32" s="315"/>
      <c r="B32" s="269"/>
      <c r="C32" s="54">
        <v>2007</v>
      </c>
      <c r="D32" s="276"/>
      <c r="E32" s="263"/>
      <c r="F32" s="66">
        <v>0</v>
      </c>
      <c r="G32" s="67">
        <v>0</v>
      </c>
      <c r="H32" s="84">
        <v>0</v>
      </c>
      <c r="I32" s="281"/>
      <c r="J32" s="66">
        <v>500</v>
      </c>
      <c r="K32" s="67">
        <v>0</v>
      </c>
      <c r="L32" s="312"/>
      <c r="M32" s="66">
        <v>300</v>
      </c>
      <c r="N32" s="67">
        <v>0</v>
      </c>
      <c r="O32" s="56">
        <v>200</v>
      </c>
    </row>
    <row r="33" spans="1:15" ht="19.5" customHeight="1" thickBot="1">
      <c r="A33" s="315"/>
      <c r="B33" s="269"/>
      <c r="C33" s="59"/>
      <c r="D33" s="284"/>
      <c r="E33" s="263"/>
      <c r="F33" s="68">
        <v>600</v>
      </c>
      <c r="G33" s="70">
        <v>0</v>
      </c>
      <c r="H33" s="85"/>
      <c r="I33" s="282"/>
      <c r="J33" s="68">
        <v>0</v>
      </c>
      <c r="K33" s="70">
        <v>0</v>
      </c>
      <c r="L33" s="313"/>
      <c r="M33" s="68">
        <v>0</v>
      </c>
      <c r="N33" s="70">
        <v>0</v>
      </c>
      <c r="O33" s="60">
        <v>0</v>
      </c>
    </row>
    <row r="34" spans="1:15" ht="24" customHeight="1" thickBot="1">
      <c r="A34" s="316">
        <v>8</v>
      </c>
      <c r="B34" s="269" t="s">
        <v>60</v>
      </c>
      <c r="C34" s="58" t="s">
        <v>10</v>
      </c>
      <c r="D34" s="253">
        <f>E34+I34+L34+O34+O35+O36</f>
        <v>13000</v>
      </c>
      <c r="E34" s="258">
        <f>F35+F36+G35+G36+H35</f>
        <v>5823</v>
      </c>
      <c r="F34" s="64"/>
      <c r="G34" s="65"/>
      <c r="H34" s="78"/>
      <c r="I34" s="280">
        <f>J35+J36+K35+K36</f>
        <v>977</v>
      </c>
      <c r="J34" s="64"/>
      <c r="K34" s="65"/>
      <c r="L34" s="311">
        <f>M35+M36+N35+N36</f>
        <v>500</v>
      </c>
      <c r="M34" s="64"/>
      <c r="N34" s="65"/>
      <c r="O34" s="55">
        <v>0</v>
      </c>
    </row>
    <row r="35" spans="1:15" ht="23.25" customHeight="1" thickBot="1">
      <c r="A35" s="317"/>
      <c r="B35" s="269"/>
      <c r="C35" s="54">
        <v>2008</v>
      </c>
      <c r="D35" s="276"/>
      <c r="E35" s="263"/>
      <c r="F35" s="66">
        <v>0</v>
      </c>
      <c r="G35" s="67">
        <v>0</v>
      </c>
      <c r="H35" s="84">
        <v>0</v>
      </c>
      <c r="I35" s="281"/>
      <c r="J35" s="66">
        <v>290</v>
      </c>
      <c r="K35" s="67">
        <v>0</v>
      </c>
      <c r="L35" s="312"/>
      <c r="M35" s="66">
        <v>0</v>
      </c>
      <c r="N35" s="67">
        <v>0</v>
      </c>
      <c r="O35" s="56">
        <v>5700</v>
      </c>
    </row>
    <row r="36" spans="1:15" ht="21.75" customHeight="1" thickBot="1">
      <c r="A36" s="317"/>
      <c r="B36" s="269"/>
      <c r="C36" s="59"/>
      <c r="D36" s="284"/>
      <c r="E36" s="263"/>
      <c r="F36" s="71">
        <v>5823</v>
      </c>
      <c r="G36" s="69">
        <v>0</v>
      </c>
      <c r="H36" s="85"/>
      <c r="I36" s="282"/>
      <c r="J36" s="71">
        <v>687</v>
      </c>
      <c r="K36" s="69">
        <v>0</v>
      </c>
      <c r="L36" s="313"/>
      <c r="M36" s="71">
        <v>500</v>
      </c>
      <c r="N36" s="69">
        <v>0</v>
      </c>
      <c r="O36" s="57">
        <v>0</v>
      </c>
    </row>
    <row r="37" spans="1:15" ht="21.75" customHeight="1" thickBot="1">
      <c r="A37" s="314">
        <v>9</v>
      </c>
      <c r="B37" s="269" t="s">
        <v>39</v>
      </c>
      <c r="C37" s="54" t="s">
        <v>35</v>
      </c>
      <c r="D37" s="259">
        <f>E37+I37+L37+O37+O38+O39</f>
        <v>3100</v>
      </c>
      <c r="E37" s="258">
        <f>F38+F39+G38+G39+H38</f>
        <v>105</v>
      </c>
      <c r="F37" s="86"/>
      <c r="G37" s="65"/>
      <c r="H37" s="78"/>
      <c r="I37" s="258">
        <f>J38+J39+K38+K39</f>
        <v>0</v>
      </c>
      <c r="J37" s="64"/>
      <c r="K37" s="65"/>
      <c r="L37" s="258">
        <f>M38+M39+N38+N39</f>
        <v>0</v>
      </c>
      <c r="M37" s="64"/>
      <c r="N37" s="65"/>
      <c r="O37" s="55">
        <v>2995</v>
      </c>
    </row>
    <row r="38" spans="1:15" ht="21.75" customHeight="1" thickBot="1">
      <c r="A38" s="315"/>
      <c r="B38" s="269"/>
      <c r="C38" s="54">
        <v>2008</v>
      </c>
      <c r="D38" s="260"/>
      <c r="E38" s="263"/>
      <c r="F38" s="87">
        <v>15</v>
      </c>
      <c r="G38" s="67">
        <v>0</v>
      </c>
      <c r="H38" s="79">
        <v>0</v>
      </c>
      <c r="I38" s="263"/>
      <c r="J38" s="66">
        <v>0</v>
      </c>
      <c r="K38" s="67">
        <v>0</v>
      </c>
      <c r="L38" s="258"/>
      <c r="M38" s="66">
        <v>0</v>
      </c>
      <c r="N38" s="67">
        <v>0</v>
      </c>
      <c r="O38" s="56">
        <v>0</v>
      </c>
    </row>
    <row r="39" spans="1:15" ht="21.75" customHeight="1" thickBot="1">
      <c r="A39" s="315"/>
      <c r="B39" s="269"/>
      <c r="C39" s="59"/>
      <c r="D39" s="260"/>
      <c r="E39" s="263"/>
      <c r="F39" s="88">
        <v>90</v>
      </c>
      <c r="G39" s="70">
        <v>0</v>
      </c>
      <c r="H39" s="80"/>
      <c r="I39" s="263"/>
      <c r="J39" s="68">
        <v>0</v>
      </c>
      <c r="K39" s="70">
        <v>0</v>
      </c>
      <c r="L39" s="258"/>
      <c r="M39" s="68">
        <v>0</v>
      </c>
      <c r="N39" s="70">
        <v>0</v>
      </c>
      <c r="O39" s="60">
        <v>0</v>
      </c>
    </row>
    <row r="40" spans="1:15" ht="33" customHeight="1" thickBot="1">
      <c r="A40" s="314">
        <v>10</v>
      </c>
      <c r="B40" s="285" t="s">
        <v>50</v>
      </c>
      <c r="C40" s="58" t="s">
        <v>9</v>
      </c>
      <c r="D40" s="259">
        <f>E40+I40+L40+O40+O41+O42</f>
        <v>2100</v>
      </c>
      <c r="E40" s="258">
        <f>F41+F42+G41+G42+H41</f>
        <v>975</v>
      </c>
      <c r="F40" s="86"/>
      <c r="G40" s="65"/>
      <c r="H40" s="78"/>
      <c r="I40" s="258">
        <f>J41+J42+K41+K42</f>
        <v>425</v>
      </c>
      <c r="J40" s="64"/>
      <c r="K40" s="65"/>
      <c r="L40" s="258">
        <f>M41+M42+N41+N42</f>
        <v>300</v>
      </c>
      <c r="M40" s="64"/>
      <c r="N40" s="65"/>
      <c r="O40" s="55">
        <v>0</v>
      </c>
    </row>
    <row r="41" spans="1:15" ht="30.75" customHeight="1" thickBot="1">
      <c r="A41" s="315"/>
      <c r="B41" s="285"/>
      <c r="C41" s="54">
        <v>2007</v>
      </c>
      <c r="D41" s="260"/>
      <c r="E41" s="263"/>
      <c r="F41" s="87">
        <v>0</v>
      </c>
      <c r="G41" s="67">
        <v>0</v>
      </c>
      <c r="H41" s="79">
        <v>75</v>
      </c>
      <c r="I41" s="263"/>
      <c r="J41" s="66">
        <v>425</v>
      </c>
      <c r="K41" s="67">
        <v>0</v>
      </c>
      <c r="L41" s="258"/>
      <c r="M41" s="66">
        <v>300</v>
      </c>
      <c r="N41" s="67">
        <v>0</v>
      </c>
      <c r="O41" s="56">
        <v>400</v>
      </c>
    </row>
    <row r="42" spans="1:15" ht="24.75" customHeight="1" thickBot="1">
      <c r="A42" s="315"/>
      <c r="B42" s="285"/>
      <c r="C42" s="59"/>
      <c r="D42" s="260"/>
      <c r="E42" s="263"/>
      <c r="F42" s="88">
        <v>900</v>
      </c>
      <c r="G42" s="70">
        <v>0</v>
      </c>
      <c r="H42" s="80"/>
      <c r="I42" s="263"/>
      <c r="J42" s="68">
        <v>0</v>
      </c>
      <c r="K42" s="70">
        <v>0</v>
      </c>
      <c r="L42" s="258"/>
      <c r="M42" s="68">
        <v>0</v>
      </c>
      <c r="N42" s="70">
        <v>0</v>
      </c>
      <c r="O42" s="60">
        <v>0</v>
      </c>
    </row>
    <row r="43" spans="1:15" ht="19.5" customHeight="1" thickBot="1">
      <c r="A43" s="316">
        <v>11</v>
      </c>
      <c r="B43" s="269" t="s">
        <v>40</v>
      </c>
      <c r="C43" s="58" t="s">
        <v>10</v>
      </c>
      <c r="D43" s="253">
        <f>E43+I43+L43+O43+O44+O45</f>
        <v>2100</v>
      </c>
      <c r="E43" s="258">
        <f>F44+F45+G44+G45+H44</f>
        <v>150</v>
      </c>
      <c r="F43" s="64"/>
      <c r="G43" s="65"/>
      <c r="H43" s="78"/>
      <c r="I43" s="280">
        <f>J44+J45+K44+K45</f>
        <v>700</v>
      </c>
      <c r="J43" s="64"/>
      <c r="K43" s="65"/>
      <c r="L43" s="311">
        <f>M44+M45+N44+N45</f>
        <v>600</v>
      </c>
      <c r="M43" s="64"/>
      <c r="N43" s="65"/>
      <c r="O43" s="55">
        <v>300</v>
      </c>
    </row>
    <row r="44" spans="1:15" ht="19.5" customHeight="1" thickBot="1">
      <c r="A44" s="317"/>
      <c r="B44" s="269"/>
      <c r="C44" s="54">
        <v>2008</v>
      </c>
      <c r="D44" s="276"/>
      <c r="E44" s="263"/>
      <c r="F44" s="66">
        <v>0</v>
      </c>
      <c r="G44" s="67">
        <v>0</v>
      </c>
      <c r="H44" s="84">
        <v>0</v>
      </c>
      <c r="I44" s="281"/>
      <c r="J44" s="66">
        <v>200</v>
      </c>
      <c r="K44" s="67">
        <v>0</v>
      </c>
      <c r="L44" s="312"/>
      <c r="M44" s="66">
        <v>100</v>
      </c>
      <c r="N44" s="67">
        <v>0</v>
      </c>
      <c r="O44" s="56">
        <v>150</v>
      </c>
    </row>
    <row r="45" spans="1:15" ht="19.5" customHeight="1" thickBot="1">
      <c r="A45" s="317"/>
      <c r="B45" s="269"/>
      <c r="C45" s="59"/>
      <c r="D45" s="284"/>
      <c r="E45" s="263"/>
      <c r="F45" s="68">
        <v>150</v>
      </c>
      <c r="G45" s="70">
        <v>0</v>
      </c>
      <c r="H45" s="85"/>
      <c r="I45" s="282"/>
      <c r="J45" s="68">
        <v>100</v>
      </c>
      <c r="K45" s="70">
        <v>400</v>
      </c>
      <c r="L45" s="313"/>
      <c r="M45" s="68">
        <v>100</v>
      </c>
      <c r="N45" s="70">
        <v>400</v>
      </c>
      <c r="O45" s="60">
        <v>200</v>
      </c>
    </row>
    <row r="46" spans="1:15" ht="19.5" customHeight="1" thickBot="1">
      <c r="A46" s="314">
        <v>12</v>
      </c>
      <c r="B46" s="254" t="s">
        <v>33</v>
      </c>
      <c r="C46" s="58" t="s">
        <v>10</v>
      </c>
      <c r="D46" s="259">
        <f>E46+I46+L46+O46+O47+O48</f>
        <v>1811</v>
      </c>
      <c r="E46" s="258">
        <f>F47+F48+G47+G48+H47</f>
        <v>261</v>
      </c>
      <c r="F46" s="64"/>
      <c r="G46" s="65"/>
      <c r="H46" s="78"/>
      <c r="I46" s="258">
        <f>J47+J48+K47+K48</f>
        <v>515</v>
      </c>
      <c r="J46" s="64"/>
      <c r="K46" s="65"/>
      <c r="L46" s="311">
        <f>M47+M48+N47+N48</f>
        <v>200</v>
      </c>
      <c r="M46" s="64"/>
      <c r="N46" s="65"/>
      <c r="O46" s="55">
        <v>215</v>
      </c>
    </row>
    <row r="47" spans="1:15" ht="19.5" customHeight="1" thickBot="1">
      <c r="A47" s="315"/>
      <c r="B47" s="254"/>
      <c r="C47" s="54">
        <v>2007</v>
      </c>
      <c r="D47" s="260"/>
      <c r="E47" s="263"/>
      <c r="F47" s="66">
        <v>211</v>
      </c>
      <c r="G47" s="67">
        <v>0</v>
      </c>
      <c r="H47" s="84">
        <v>50</v>
      </c>
      <c r="I47" s="263"/>
      <c r="J47" s="66">
        <v>294</v>
      </c>
      <c r="K47" s="67">
        <v>0</v>
      </c>
      <c r="L47" s="312"/>
      <c r="M47" s="66">
        <v>100</v>
      </c>
      <c r="N47" s="67">
        <v>0</v>
      </c>
      <c r="O47" s="56">
        <v>420</v>
      </c>
    </row>
    <row r="48" spans="1:15" ht="19.5" customHeight="1" thickBot="1">
      <c r="A48" s="315"/>
      <c r="B48" s="254"/>
      <c r="C48" s="59"/>
      <c r="D48" s="260"/>
      <c r="E48" s="263"/>
      <c r="F48" s="68">
        <v>0</v>
      </c>
      <c r="G48" s="70">
        <v>0</v>
      </c>
      <c r="H48" s="85"/>
      <c r="I48" s="263"/>
      <c r="J48" s="68">
        <v>221</v>
      </c>
      <c r="K48" s="70">
        <v>0</v>
      </c>
      <c r="L48" s="313"/>
      <c r="M48" s="68">
        <v>100</v>
      </c>
      <c r="N48" s="70">
        <v>0</v>
      </c>
      <c r="O48" s="60">
        <v>200</v>
      </c>
    </row>
    <row r="49" spans="1:15" ht="19.5" customHeight="1" thickBot="1">
      <c r="A49" s="314">
        <v>13</v>
      </c>
      <c r="B49" s="269" t="s">
        <v>24</v>
      </c>
      <c r="C49" s="58" t="s">
        <v>10</v>
      </c>
      <c r="D49" s="259">
        <f>E49+I49+L49+O49+O50+O51</f>
        <v>460</v>
      </c>
      <c r="E49" s="258">
        <f>F50+F51+G50+G51+H50</f>
        <v>10</v>
      </c>
      <c r="F49" s="64"/>
      <c r="G49" s="65"/>
      <c r="H49" s="129"/>
      <c r="I49" s="258">
        <f>J50+J51+K50+K51</f>
        <v>450</v>
      </c>
      <c r="J49" s="64"/>
      <c r="K49" s="65"/>
      <c r="L49" s="311">
        <f>M50+M51+N50+N51</f>
        <v>0</v>
      </c>
      <c r="M49" s="64"/>
      <c r="N49" s="65"/>
      <c r="O49" s="55">
        <v>0</v>
      </c>
    </row>
    <row r="50" spans="1:15" ht="19.5" customHeight="1" thickBot="1">
      <c r="A50" s="315"/>
      <c r="B50" s="269"/>
      <c r="C50" s="54">
        <v>2005</v>
      </c>
      <c r="D50" s="260"/>
      <c r="E50" s="263"/>
      <c r="F50" s="66">
        <v>0</v>
      </c>
      <c r="G50" s="67">
        <v>0</v>
      </c>
      <c r="H50" s="84">
        <v>0</v>
      </c>
      <c r="I50" s="263"/>
      <c r="J50" s="66">
        <v>250</v>
      </c>
      <c r="K50" s="67">
        <v>0</v>
      </c>
      <c r="L50" s="312"/>
      <c r="M50" s="66">
        <v>0</v>
      </c>
      <c r="N50" s="67">
        <v>0</v>
      </c>
      <c r="O50" s="56">
        <v>0</v>
      </c>
    </row>
    <row r="51" spans="1:15" ht="19.5" customHeight="1" thickBot="1">
      <c r="A51" s="315"/>
      <c r="B51" s="269"/>
      <c r="C51" s="59"/>
      <c r="D51" s="260"/>
      <c r="E51" s="263"/>
      <c r="F51" s="68">
        <v>10</v>
      </c>
      <c r="G51" s="70">
        <v>0</v>
      </c>
      <c r="H51" s="85"/>
      <c r="I51" s="263"/>
      <c r="J51" s="68">
        <v>200</v>
      </c>
      <c r="K51" s="70">
        <v>0</v>
      </c>
      <c r="L51" s="313"/>
      <c r="M51" s="68">
        <v>0</v>
      </c>
      <c r="N51" s="70">
        <v>0</v>
      </c>
      <c r="O51" s="60">
        <v>0</v>
      </c>
    </row>
    <row r="52" spans="1:15" ht="19.5" customHeight="1" thickBot="1">
      <c r="A52" s="316">
        <v>14</v>
      </c>
      <c r="B52" s="269" t="s">
        <v>41</v>
      </c>
      <c r="C52" s="58">
        <v>2004</v>
      </c>
      <c r="D52" s="253">
        <f>E52+I52+L52+O52+O53+O54</f>
        <v>1000</v>
      </c>
      <c r="E52" s="258">
        <f>F53+F54+G53+G54+H53</f>
        <v>120</v>
      </c>
      <c r="F52" s="64"/>
      <c r="G52" s="65"/>
      <c r="H52" s="78"/>
      <c r="I52" s="280">
        <f>J53+J54+K53+K54</f>
        <v>880</v>
      </c>
      <c r="J52" s="64"/>
      <c r="K52" s="65"/>
      <c r="L52" s="311">
        <f>M53+M54+N53+N54</f>
        <v>0</v>
      </c>
      <c r="M52" s="64"/>
      <c r="N52" s="65"/>
      <c r="O52" s="55">
        <v>0</v>
      </c>
    </row>
    <row r="53" spans="1:15" ht="19.5" customHeight="1" thickBot="1">
      <c r="A53" s="317"/>
      <c r="B53" s="269"/>
      <c r="C53" s="54">
        <v>2005</v>
      </c>
      <c r="D53" s="276"/>
      <c r="E53" s="263"/>
      <c r="F53" s="66">
        <v>0</v>
      </c>
      <c r="G53" s="67">
        <v>60</v>
      </c>
      <c r="H53" s="84">
        <v>0</v>
      </c>
      <c r="I53" s="281"/>
      <c r="J53" s="66">
        <v>350</v>
      </c>
      <c r="K53" s="67">
        <v>0</v>
      </c>
      <c r="L53" s="312"/>
      <c r="M53" s="66">
        <v>0</v>
      </c>
      <c r="N53" s="67">
        <v>0</v>
      </c>
      <c r="O53" s="56">
        <v>0</v>
      </c>
    </row>
    <row r="54" spans="1:15" ht="19.5" customHeight="1" thickBot="1">
      <c r="A54" s="317"/>
      <c r="B54" s="286"/>
      <c r="C54" s="54"/>
      <c r="D54" s="284"/>
      <c r="E54" s="263"/>
      <c r="F54" s="68">
        <v>60</v>
      </c>
      <c r="G54" s="69">
        <v>0</v>
      </c>
      <c r="H54" s="85"/>
      <c r="I54" s="282"/>
      <c r="J54" s="68">
        <v>530</v>
      </c>
      <c r="K54" s="69">
        <v>0</v>
      </c>
      <c r="L54" s="313"/>
      <c r="M54" s="68">
        <v>0</v>
      </c>
      <c r="N54" s="69">
        <v>0</v>
      </c>
      <c r="O54" s="60">
        <v>0</v>
      </c>
    </row>
    <row r="55" spans="1:15" ht="19.5" customHeight="1" thickBot="1">
      <c r="A55" s="314">
        <v>15</v>
      </c>
      <c r="B55" s="269" t="s">
        <v>15</v>
      </c>
      <c r="C55" s="58" t="s">
        <v>10</v>
      </c>
      <c r="D55" s="259">
        <f>E55+I55+L55+O55+O56+O57</f>
        <v>700</v>
      </c>
      <c r="E55" s="258">
        <f>F56+F57+G56+G57+H56</f>
        <v>50</v>
      </c>
      <c r="F55" s="64"/>
      <c r="G55" s="65"/>
      <c r="H55" s="78"/>
      <c r="I55" s="258">
        <f>J56+J57+K56+K57</f>
        <v>150</v>
      </c>
      <c r="J55" s="64"/>
      <c r="K55" s="65"/>
      <c r="L55" s="258">
        <f>M56+M57+N56+N57</f>
        <v>50</v>
      </c>
      <c r="M55" s="64"/>
      <c r="N55" s="65"/>
      <c r="O55" s="55">
        <v>250</v>
      </c>
    </row>
    <row r="56" spans="1:15" ht="19.5" customHeight="1" thickBot="1">
      <c r="A56" s="315"/>
      <c r="B56" s="256"/>
      <c r="C56" s="54">
        <v>2008</v>
      </c>
      <c r="D56" s="260"/>
      <c r="E56" s="263"/>
      <c r="F56" s="66">
        <v>0</v>
      </c>
      <c r="G56" s="67">
        <v>0</v>
      </c>
      <c r="H56" s="79">
        <v>0</v>
      </c>
      <c r="I56" s="263"/>
      <c r="J56" s="66">
        <v>100</v>
      </c>
      <c r="K56" s="67">
        <v>0</v>
      </c>
      <c r="L56" s="258"/>
      <c r="M56" s="66">
        <v>0</v>
      </c>
      <c r="N56" s="67">
        <v>0</v>
      </c>
      <c r="O56" s="56">
        <v>200</v>
      </c>
    </row>
    <row r="57" spans="1:15" ht="19.5" customHeight="1" thickBot="1">
      <c r="A57" s="315"/>
      <c r="B57" s="256"/>
      <c r="C57" s="59"/>
      <c r="D57" s="260"/>
      <c r="E57" s="263"/>
      <c r="F57" s="68">
        <v>50</v>
      </c>
      <c r="G57" s="70">
        <v>0</v>
      </c>
      <c r="H57" s="80"/>
      <c r="I57" s="263"/>
      <c r="J57" s="68">
        <v>50</v>
      </c>
      <c r="K57" s="70">
        <v>0</v>
      </c>
      <c r="L57" s="258"/>
      <c r="M57" s="68">
        <v>50</v>
      </c>
      <c r="N57" s="70">
        <v>0</v>
      </c>
      <c r="O57" s="60">
        <v>0</v>
      </c>
    </row>
    <row r="58" spans="1:15" ht="19.5" customHeight="1" thickBot="1">
      <c r="A58" s="314">
        <v>16</v>
      </c>
      <c r="B58" s="269" t="s">
        <v>16</v>
      </c>
      <c r="C58" s="58" t="s">
        <v>10</v>
      </c>
      <c r="D58" s="259">
        <f>E58+I58+L58+O58+O59+O60</f>
        <v>1040</v>
      </c>
      <c r="E58" s="258">
        <f>F59+F60+G59+G60+H59</f>
        <v>500</v>
      </c>
      <c r="F58" s="64"/>
      <c r="G58" s="65"/>
      <c r="H58" s="78"/>
      <c r="I58" s="258">
        <f>J59+J60+K59+K60</f>
        <v>540</v>
      </c>
      <c r="J58" s="64"/>
      <c r="K58" s="65"/>
      <c r="L58" s="258">
        <f>M59+M60+N59+N60</f>
        <v>0</v>
      </c>
      <c r="M58" s="64"/>
      <c r="N58" s="65"/>
      <c r="O58" s="55">
        <v>0</v>
      </c>
    </row>
    <row r="59" spans="1:15" ht="19.5" customHeight="1" thickBot="1">
      <c r="A59" s="315"/>
      <c r="B59" s="269"/>
      <c r="C59" s="54">
        <v>2005</v>
      </c>
      <c r="D59" s="260"/>
      <c r="E59" s="263"/>
      <c r="F59" s="66">
        <v>0</v>
      </c>
      <c r="G59" s="67">
        <v>0</v>
      </c>
      <c r="H59" s="79">
        <v>0</v>
      </c>
      <c r="I59" s="263"/>
      <c r="J59" s="66">
        <v>480</v>
      </c>
      <c r="K59" s="67">
        <v>0</v>
      </c>
      <c r="L59" s="258"/>
      <c r="M59" s="66">
        <v>0</v>
      </c>
      <c r="N59" s="67">
        <v>0</v>
      </c>
      <c r="O59" s="56">
        <v>0</v>
      </c>
    </row>
    <row r="60" spans="1:15" ht="19.5" customHeight="1" thickBot="1">
      <c r="A60" s="315"/>
      <c r="B60" s="269"/>
      <c r="C60" s="59"/>
      <c r="D60" s="260"/>
      <c r="E60" s="263"/>
      <c r="F60" s="68">
        <v>500</v>
      </c>
      <c r="G60" s="70">
        <v>0</v>
      </c>
      <c r="H60" s="80"/>
      <c r="I60" s="263"/>
      <c r="J60" s="68">
        <v>60</v>
      </c>
      <c r="K60" s="70">
        <v>0</v>
      </c>
      <c r="L60" s="258"/>
      <c r="M60" s="68">
        <v>0</v>
      </c>
      <c r="N60" s="70">
        <v>0</v>
      </c>
      <c r="O60" s="60">
        <v>0</v>
      </c>
    </row>
    <row r="61" spans="1:15" ht="19.5" customHeight="1" thickBot="1">
      <c r="A61" s="316">
        <v>17</v>
      </c>
      <c r="B61" s="269" t="s">
        <v>11</v>
      </c>
      <c r="C61" s="54" t="s">
        <v>10</v>
      </c>
      <c r="D61" s="259">
        <f>E61+I61+L61+O61+O62+O63</f>
        <v>300</v>
      </c>
      <c r="E61" s="258">
        <f>F62+F63+G62+G63+H62</f>
        <v>50</v>
      </c>
      <c r="F61" s="72"/>
      <c r="G61" s="65"/>
      <c r="H61" s="78"/>
      <c r="I61" s="258">
        <f>J62+J63+K62+K63</f>
        <v>50</v>
      </c>
      <c r="J61" s="72"/>
      <c r="K61" s="65"/>
      <c r="L61" s="311">
        <f>M62+M63+N62+N63</f>
        <v>50</v>
      </c>
      <c r="M61" s="72"/>
      <c r="N61" s="65"/>
      <c r="O61" s="55">
        <v>150</v>
      </c>
    </row>
    <row r="62" spans="1:15" ht="19.5" customHeight="1" thickBot="1">
      <c r="A62" s="317"/>
      <c r="B62" s="269"/>
      <c r="C62" s="54">
        <v>2008</v>
      </c>
      <c r="D62" s="260"/>
      <c r="E62" s="263"/>
      <c r="F62" s="66">
        <v>0</v>
      </c>
      <c r="G62" s="67">
        <v>0</v>
      </c>
      <c r="H62" s="84">
        <v>0</v>
      </c>
      <c r="I62" s="263"/>
      <c r="J62" s="66">
        <v>50</v>
      </c>
      <c r="K62" s="67">
        <v>0</v>
      </c>
      <c r="L62" s="312"/>
      <c r="M62" s="66">
        <v>50</v>
      </c>
      <c r="N62" s="67">
        <v>0</v>
      </c>
      <c r="O62" s="56">
        <v>0</v>
      </c>
    </row>
    <row r="63" spans="1:15" ht="19.5" customHeight="1" thickBot="1">
      <c r="A63" s="317"/>
      <c r="B63" s="269"/>
      <c r="C63" s="59"/>
      <c r="D63" s="260"/>
      <c r="E63" s="263"/>
      <c r="F63" s="68">
        <v>50</v>
      </c>
      <c r="G63" s="70">
        <v>0</v>
      </c>
      <c r="H63" s="85"/>
      <c r="I63" s="263"/>
      <c r="J63" s="68">
        <v>0</v>
      </c>
      <c r="K63" s="70">
        <v>0</v>
      </c>
      <c r="L63" s="313"/>
      <c r="M63" s="68">
        <v>0</v>
      </c>
      <c r="N63" s="70">
        <v>0</v>
      </c>
      <c r="O63" s="60">
        <v>0</v>
      </c>
    </row>
    <row r="64" spans="1:15" ht="24" customHeight="1" thickBot="1">
      <c r="A64" s="314">
        <v>18</v>
      </c>
      <c r="B64" s="285" t="s">
        <v>46</v>
      </c>
      <c r="C64" s="54" t="s">
        <v>10</v>
      </c>
      <c r="D64" s="259">
        <f>E64+I64+L64+O64+O65+O66</f>
        <v>980.605</v>
      </c>
      <c r="E64" s="258">
        <f>F65+F66+G65+G66+H65</f>
        <v>300</v>
      </c>
      <c r="F64" s="72"/>
      <c r="G64" s="74"/>
      <c r="H64" s="79"/>
      <c r="I64" s="258">
        <f>J65+J66+K65+K66</f>
        <v>680.605</v>
      </c>
      <c r="J64" s="64"/>
      <c r="K64" s="65"/>
      <c r="L64" s="311">
        <f>M65+M66+N65+N66</f>
        <v>0</v>
      </c>
      <c r="M64" s="72"/>
      <c r="N64" s="74"/>
      <c r="O64" s="75">
        <v>0</v>
      </c>
    </row>
    <row r="65" spans="1:15" ht="24" customHeight="1" thickBot="1">
      <c r="A65" s="315"/>
      <c r="B65" s="287"/>
      <c r="C65" s="54">
        <v>2005</v>
      </c>
      <c r="D65" s="260"/>
      <c r="E65" s="263"/>
      <c r="F65" s="72">
        <v>56</v>
      </c>
      <c r="G65" s="74">
        <v>0</v>
      </c>
      <c r="H65" s="84">
        <v>0</v>
      </c>
      <c r="I65" s="263"/>
      <c r="J65" s="72">
        <v>380.605</v>
      </c>
      <c r="K65" s="74">
        <v>0</v>
      </c>
      <c r="L65" s="312"/>
      <c r="M65" s="72">
        <v>0</v>
      </c>
      <c r="N65" s="74">
        <v>0</v>
      </c>
      <c r="O65" s="56">
        <v>0</v>
      </c>
    </row>
    <row r="66" spans="1:15" ht="26.25" customHeight="1" thickBot="1">
      <c r="A66" s="315"/>
      <c r="B66" s="287"/>
      <c r="C66" s="54"/>
      <c r="D66" s="260"/>
      <c r="E66" s="263"/>
      <c r="F66" s="68">
        <v>244</v>
      </c>
      <c r="G66" s="70">
        <v>0</v>
      </c>
      <c r="H66" s="85"/>
      <c r="I66" s="263"/>
      <c r="J66" s="68">
        <v>300</v>
      </c>
      <c r="K66" s="70">
        <v>0</v>
      </c>
      <c r="L66" s="313"/>
      <c r="M66" s="68">
        <v>0</v>
      </c>
      <c r="N66" s="70">
        <v>0</v>
      </c>
      <c r="O66" s="60">
        <v>0</v>
      </c>
    </row>
    <row r="67" spans="1:15" ht="19.5" customHeight="1" thickBot="1">
      <c r="A67" s="314">
        <v>19</v>
      </c>
      <c r="B67" s="254" t="s">
        <v>53</v>
      </c>
      <c r="C67" s="58" t="s">
        <v>10</v>
      </c>
      <c r="D67" s="253">
        <f>E67+I67+L67+O67+O68+O69</f>
        <v>700</v>
      </c>
      <c r="E67" s="258">
        <f>F68+F69+G68+G69+H68</f>
        <v>100</v>
      </c>
      <c r="F67" s="64"/>
      <c r="G67" s="65"/>
      <c r="H67" s="78"/>
      <c r="I67" s="280">
        <f>J68+J69+K68+K69</f>
        <v>600</v>
      </c>
      <c r="J67" s="64"/>
      <c r="K67" s="65"/>
      <c r="L67" s="311">
        <f>M68+M69+N68+N69</f>
        <v>0</v>
      </c>
      <c r="M67" s="64"/>
      <c r="N67" s="65"/>
      <c r="O67" s="76">
        <v>0</v>
      </c>
    </row>
    <row r="68" spans="1:15" ht="19.5" customHeight="1" thickBot="1">
      <c r="A68" s="315"/>
      <c r="B68" s="288"/>
      <c r="C68" s="54">
        <v>2005</v>
      </c>
      <c r="D68" s="276"/>
      <c r="E68" s="263"/>
      <c r="F68" s="72">
        <v>0</v>
      </c>
      <c r="G68" s="74">
        <v>0</v>
      </c>
      <c r="H68" s="84">
        <v>0</v>
      </c>
      <c r="I68" s="281"/>
      <c r="J68" s="72">
        <v>0</v>
      </c>
      <c r="K68" s="74">
        <v>0</v>
      </c>
      <c r="L68" s="312"/>
      <c r="M68" s="72">
        <v>0</v>
      </c>
      <c r="N68" s="74">
        <v>0</v>
      </c>
      <c r="O68" s="56">
        <v>0</v>
      </c>
    </row>
    <row r="69" spans="1:15" ht="24.75" customHeight="1" thickBot="1">
      <c r="A69" s="315"/>
      <c r="B69" s="288"/>
      <c r="C69" s="59"/>
      <c r="D69" s="284"/>
      <c r="E69" s="263"/>
      <c r="F69" s="68">
        <v>100</v>
      </c>
      <c r="G69" s="70">
        <v>0</v>
      </c>
      <c r="H69" s="85"/>
      <c r="I69" s="282"/>
      <c r="J69" s="68">
        <v>600</v>
      </c>
      <c r="K69" s="70">
        <v>0</v>
      </c>
      <c r="L69" s="313"/>
      <c r="M69" s="68">
        <v>0</v>
      </c>
      <c r="N69" s="70">
        <v>0</v>
      </c>
      <c r="O69" s="60">
        <v>0</v>
      </c>
    </row>
    <row r="70" spans="1:15" ht="36.75" customHeight="1" thickBot="1">
      <c r="A70" s="316">
        <v>20</v>
      </c>
      <c r="B70" s="269" t="s">
        <v>52</v>
      </c>
      <c r="C70" s="58" t="s">
        <v>10</v>
      </c>
      <c r="D70" s="259">
        <f>E70+I70+L70+O70+O71+O72</f>
        <v>1546</v>
      </c>
      <c r="E70" s="258">
        <f>F71+F72+G71+G72+H71</f>
        <v>296</v>
      </c>
      <c r="F70" s="64"/>
      <c r="G70" s="65"/>
      <c r="H70" s="78"/>
      <c r="I70" s="258">
        <f>J71+J72+K71+K72</f>
        <v>900</v>
      </c>
      <c r="J70" s="64"/>
      <c r="K70" s="65"/>
      <c r="L70" s="258">
        <f>M71+M72+N71+N72</f>
        <v>350</v>
      </c>
      <c r="M70" s="64"/>
      <c r="N70" s="65"/>
      <c r="O70" s="55">
        <v>0</v>
      </c>
    </row>
    <row r="71" spans="1:15" ht="28.5" customHeight="1" thickBot="1">
      <c r="A71" s="317"/>
      <c r="B71" s="269"/>
      <c r="C71" s="54">
        <v>2006</v>
      </c>
      <c r="D71" s="260"/>
      <c r="E71" s="263"/>
      <c r="F71" s="66">
        <v>51</v>
      </c>
      <c r="G71" s="67">
        <v>0</v>
      </c>
      <c r="H71" s="84">
        <v>95</v>
      </c>
      <c r="I71" s="263"/>
      <c r="J71" s="66">
        <v>0</v>
      </c>
      <c r="K71" s="67">
        <v>0</v>
      </c>
      <c r="L71" s="258"/>
      <c r="M71" s="66">
        <v>0</v>
      </c>
      <c r="N71" s="67">
        <v>0</v>
      </c>
      <c r="O71" s="56">
        <v>0</v>
      </c>
    </row>
    <row r="72" spans="1:15" ht="28.5" customHeight="1" thickBot="1">
      <c r="A72" s="317"/>
      <c r="B72" s="269"/>
      <c r="C72" s="59"/>
      <c r="D72" s="260"/>
      <c r="E72" s="263"/>
      <c r="F72" s="68">
        <v>150</v>
      </c>
      <c r="G72" s="70">
        <v>0</v>
      </c>
      <c r="H72" s="85"/>
      <c r="I72" s="263"/>
      <c r="J72" s="68">
        <v>900</v>
      </c>
      <c r="K72" s="70">
        <v>0</v>
      </c>
      <c r="L72" s="258"/>
      <c r="M72" s="68">
        <v>350</v>
      </c>
      <c r="N72" s="70">
        <v>0</v>
      </c>
      <c r="O72" s="60">
        <v>0</v>
      </c>
    </row>
    <row r="73" spans="1:15" ht="28.5" customHeight="1" thickBot="1">
      <c r="A73" s="314">
        <v>21</v>
      </c>
      <c r="B73" s="296" t="s">
        <v>54</v>
      </c>
      <c r="C73" s="58" t="s">
        <v>10</v>
      </c>
      <c r="D73" s="259">
        <f>E73+I73+L73+O73+O74+O75</f>
        <v>180</v>
      </c>
      <c r="E73" s="258">
        <f>F74+F75+G74+G75+H74</f>
        <v>6</v>
      </c>
      <c r="F73" s="64"/>
      <c r="G73" s="65"/>
      <c r="H73" s="123"/>
      <c r="I73" s="258">
        <f>J74+J75+K74+K75</f>
        <v>174</v>
      </c>
      <c r="J73" s="64"/>
      <c r="K73" s="65"/>
      <c r="L73" s="258">
        <f>M74+M75+N74+N75</f>
        <v>0</v>
      </c>
      <c r="M73" s="64"/>
      <c r="N73" s="64"/>
      <c r="O73" s="122">
        <v>0</v>
      </c>
    </row>
    <row r="74" spans="1:15" ht="28.5" customHeight="1" thickBot="1">
      <c r="A74" s="315"/>
      <c r="B74" s="297"/>
      <c r="C74" s="54">
        <v>2005</v>
      </c>
      <c r="D74" s="260"/>
      <c r="E74" s="263"/>
      <c r="F74" s="66">
        <v>6</v>
      </c>
      <c r="G74" s="67">
        <v>0</v>
      </c>
      <c r="H74" s="84">
        <v>0</v>
      </c>
      <c r="I74" s="263"/>
      <c r="J74" s="66">
        <v>78</v>
      </c>
      <c r="K74" s="67">
        <v>0</v>
      </c>
      <c r="L74" s="258"/>
      <c r="M74" s="66">
        <v>0</v>
      </c>
      <c r="N74" s="66">
        <v>0</v>
      </c>
      <c r="O74" s="95">
        <v>0</v>
      </c>
    </row>
    <row r="75" spans="1:15" ht="28.5" customHeight="1" thickBot="1">
      <c r="A75" s="315"/>
      <c r="B75" s="298"/>
      <c r="C75" s="59"/>
      <c r="D75" s="260"/>
      <c r="E75" s="263"/>
      <c r="F75" s="68">
        <v>0</v>
      </c>
      <c r="G75" s="70">
        <v>0</v>
      </c>
      <c r="H75" s="85"/>
      <c r="I75" s="263"/>
      <c r="J75" s="68">
        <v>96</v>
      </c>
      <c r="K75" s="70">
        <v>0</v>
      </c>
      <c r="L75" s="258"/>
      <c r="M75" s="68">
        <v>0</v>
      </c>
      <c r="N75" s="68">
        <v>0</v>
      </c>
      <c r="O75" s="96">
        <v>0</v>
      </c>
    </row>
    <row r="76" spans="1:17" ht="19.5" customHeight="1" thickBot="1">
      <c r="A76" s="28"/>
      <c r="B76" s="30"/>
      <c r="C76" s="26"/>
      <c r="D76" s="102"/>
      <c r="E76" s="119"/>
      <c r="F76" s="103"/>
      <c r="G76" s="103"/>
      <c r="H76" s="104"/>
      <c r="I76" s="120"/>
      <c r="J76" s="103"/>
      <c r="K76" s="103"/>
      <c r="L76" s="121"/>
      <c r="M76" s="103"/>
      <c r="N76" s="105"/>
      <c r="O76" s="106">
        <f>O13+O16+O19+O22+O25+O28+O31+O34+O37+O40+O43+O46+O49+O52+O55+O58+O61+O64+O67+O70+O73</f>
        <v>12714</v>
      </c>
      <c r="Q76" s="100" t="s">
        <v>55</v>
      </c>
    </row>
    <row r="77" spans="1:17" ht="25.5" customHeight="1" thickBot="1">
      <c r="A77" s="27"/>
      <c r="B77" s="289" t="s">
        <v>0</v>
      </c>
      <c r="C77" s="62"/>
      <c r="D77" s="318">
        <f>SUM(D13:D75)</f>
        <v>217970.086</v>
      </c>
      <c r="E77" s="320">
        <f>SUM(E13:E75)</f>
        <v>12622.481</v>
      </c>
      <c r="F77" s="141">
        <f>F14+F17+F20+F23+F26+F29+F32+F35+F38+F41+F44+F47+F50+F53+F56+F59+F62+F65+F68+F71+F74</f>
        <v>520.5</v>
      </c>
      <c r="G77" s="141">
        <f>G14+G17+G20+G23+G26+G29+G32+G35+G38+G41+G44+G47+G50+G53+G56+G59+G62+G65+G68+G71+G74</f>
        <v>264.5</v>
      </c>
      <c r="H77" s="142">
        <f>SUM(H13:H75)</f>
        <v>328.9</v>
      </c>
      <c r="I77" s="320">
        <f>SUM(I13:I75)</f>
        <v>48363.605</v>
      </c>
      <c r="J77" s="141">
        <f>J14+J17+J20+J23+J26+J29+J32+J35+J38+J41+J44+J47+J50+J53+J56+J59+J62+J65+J68+J71+J74</f>
        <v>18980.605</v>
      </c>
      <c r="K77" s="141">
        <f>K14+K17+K20+K23+K26+K29+K32+K35+K38+K41+K44+K47+K50+K53+K56+K59+K62+K71+K74</f>
        <v>1000</v>
      </c>
      <c r="L77" s="320">
        <f>SUM(L13:L72)</f>
        <v>77113</v>
      </c>
      <c r="M77" s="141">
        <f>M14+M17+M20+M23+M26+M29+M32+M35+M38+M41+M44+M47+M50+M53+M56+M59+M62+M65+M68+M71</f>
        <v>19210</v>
      </c>
      <c r="N77" s="145">
        <f>N14+N17+N20+N23+N26+N29+N32+N35+N38+N41+N44+N47+N50+N53+N56+N59+N62+N71</f>
        <v>200</v>
      </c>
      <c r="O77" s="110">
        <f>O14+O17+O20+O23+O26+O29+O32+O35+O38+O41+O44+O47+O50+O53+O56+O59+O62+O65+O68+O71+O74</f>
        <v>20452</v>
      </c>
      <c r="Q77" s="100" t="s">
        <v>56</v>
      </c>
    </row>
    <row r="78" spans="1:18" ht="25.5" customHeight="1" thickBot="1">
      <c r="A78" s="29"/>
      <c r="B78" s="290"/>
      <c r="C78" s="31"/>
      <c r="D78" s="319"/>
      <c r="E78" s="321"/>
      <c r="F78" s="142">
        <f>F15+F18+F21+F24+F27+F30+F33+F36+F39+F42+F45+F48+F51+F54+F57+F60+F63+F66+F69+F72+F75</f>
        <v>11008.581</v>
      </c>
      <c r="G78" s="143">
        <f>G15+G18+G21+G24+G27+G30+G33+G36+G39+G42+G45+G48+G51+G54+G57+G60+G63+G66+G69+G72+G75</f>
        <v>500</v>
      </c>
      <c r="H78" s="144"/>
      <c r="I78" s="322"/>
      <c r="J78" s="141">
        <f>J15+J18+J21+J24+J27+J30+J33+J36+J39+J42+J45+J48+J51+J54+J57+J60+J63+J66+J69+J72+J75</f>
        <v>5784</v>
      </c>
      <c r="K78" s="141">
        <f>K15+K18+K21+K24+K27+K30+K33+K36+K39+K42+K45+K48+K51+K54+K57+K60+K63+K72+K75</f>
        <v>22599</v>
      </c>
      <c r="L78" s="322"/>
      <c r="M78" s="141">
        <f>M15+M18+M21+M24+M27+M30+M33+M36+M39+M42+M45+M48+M51+M54+M57+M60+M63+M66+M69+M72+M75</f>
        <v>12501</v>
      </c>
      <c r="N78" s="145">
        <f>N15+N18+N21+N24+N27+N30+N33+N36+N39+N42+N45+N48+N51+N54+N57+N60+N63+N72+N75</f>
        <v>45202</v>
      </c>
      <c r="O78" s="113">
        <f>O15+O18+O21+O24+O27+O30+O33+O36+O39+O42+O45+O48+O51+O54+O57+O60+O63+O66+O69+O72+O75</f>
        <v>46705</v>
      </c>
      <c r="P78" s="45"/>
      <c r="Q78" s="101" t="s">
        <v>57</v>
      </c>
      <c r="R78" s="45"/>
    </row>
    <row r="79" spans="1:17" ht="19.5" customHeight="1" thickBot="1">
      <c r="A79" s="18"/>
      <c r="B79" s="24"/>
      <c r="C79" s="19"/>
      <c r="D79" s="114"/>
      <c r="E79" s="115"/>
      <c r="F79" s="116">
        <f>SUM(F77:F78)</f>
        <v>11529.081</v>
      </c>
      <c r="G79" s="117"/>
      <c r="H79" s="117"/>
      <c r="I79" s="118"/>
      <c r="J79" s="106">
        <f>SUM(J77:J78)</f>
        <v>24764.605</v>
      </c>
      <c r="K79" s="117"/>
      <c r="L79" s="118"/>
      <c r="M79" s="106">
        <f>SUM(M77:M78)</f>
        <v>31711</v>
      </c>
      <c r="N79" s="117"/>
      <c r="O79" s="106">
        <f>SUM(O76:O78)</f>
        <v>79871</v>
      </c>
      <c r="Q79" s="16"/>
    </row>
    <row r="80" spans="1:15" ht="19.5" customHeight="1">
      <c r="A80" s="18"/>
      <c r="B80" s="24"/>
      <c r="C80" s="19"/>
      <c r="D80" s="20"/>
      <c r="E80" s="21"/>
      <c r="F80" s="22"/>
      <c r="G80" s="22"/>
      <c r="H80" s="22"/>
      <c r="I80" s="20"/>
      <c r="J80" s="22"/>
      <c r="K80" s="22"/>
      <c r="L80" s="20"/>
      <c r="M80" s="22"/>
      <c r="N80" s="22"/>
      <c r="O80" s="23"/>
    </row>
    <row r="81" spans="1:15" ht="19.5" customHeight="1">
      <c r="A81" s="18"/>
      <c r="B81" s="98"/>
      <c r="C81" s="19"/>
      <c r="D81" s="20"/>
      <c r="E81" s="21"/>
      <c r="F81" s="22"/>
      <c r="G81" s="22"/>
      <c r="H81" s="22"/>
      <c r="I81" s="20"/>
      <c r="J81" s="22"/>
      <c r="K81" s="22"/>
      <c r="L81" s="20"/>
      <c r="M81" s="22"/>
      <c r="N81" s="22"/>
      <c r="O81" s="23"/>
    </row>
    <row r="82" spans="1:15" ht="19.5" customHeight="1">
      <c r="A82" s="18"/>
      <c r="B82" s="97" t="s">
        <v>75</v>
      </c>
      <c r="C82" s="97"/>
      <c r="D82" s="146">
        <f>SUM(E82:M82)+O79</f>
        <v>217970.086</v>
      </c>
      <c r="E82" s="138">
        <f>SUM(F77:H78)</f>
        <v>12622.481</v>
      </c>
      <c r="F82" s="97"/>
      <c r="G82" s="97"/>
      <c r="H82" s="97"/>
      <c r="I82" s="138">
        <f>SUM(J77:K78)</f>
        <v>48363.604999999996</v>
      </c>
      <c r="J82" s="22"/>
      <c r="K82" s="22"/>
      <c r="L82" s="139"/>
      <c r="M82" s="140">
        <f>SUM(M77:N78)</f>
        <v>77113</v>
      </c>
      <c r="N82" s="22"/>
      <c r="O82" s="23"/>
    </row>
    <row r="83" spans="1:15" ht="47.25" customHeight="1">
      <c r="A83" s="18"/>
      <c r="B83" s="99"/>
      <c r="C83" s="99"/>
      <c r="D83" s="99"/>
      <c r="E83" s="99"/>
      <c r="F83" s="99"/>
      <c r="G83" s="99"/>
      <c r="H83" s="99"/>
      <c r="I83" s="99"/>
      <c r="J83" s="22"/>
      <c r="K83" s="22"/>
      <c r="L83" s="20"/>
      <c r="M83" s="22"/>
      <c r="N83" s="22"/>
      <c r="O83" s="23"/>
    </row>
    <row r="84" spans="2:16" ht="19.5" customHeight="1">
      <c r="B84" s="299"/>
      <c r="C84" s="299"/>
      <c r="D84" s="299"/>
      <c r="E84" s="299"/>
      <c r="F84" s="299"/>
      <c r="G84" s="299"/>
      <c r="H84" s="299"/>
      <c r="I84" s="299"/>
      <c r="J84" s="15"/>
      <c r="L84" s="15"/>
      <c r="M84" s="17"/>
      <c r="O84" s="17"/>
      <c r="P84" s="16"/>
    </row>
    <row r="85" spans="2:5" ht="19.5" customHeight="1">
      <c r="B85" s="40"/>
      <c r="E85" s="16"/>
    </row>
    <row r="86" spans="2:5" ht="19.5" customHeight="1">
      <c r="B86" s="40"/>
      <c r="E86" s="16"/>
    </row>
    <row r="87" spans="1:13" ht="19.5" customHeight="1">
      <c r="A87" s="63"/>
      <c r="B87" s="40"/>
      <c r="C87" s="40"/>
      <c r="D87" s="40"/>
      <c r="E87" s="40"/>
      <c r="F87" s="40"/>
      <c r="G87" s="40"/>
      <c r="H87" s="40"/>
      <c r="M87" s="17"/>
    </row>
    <row r="88" spans="1:13" ht="19.5" customHeight="1">
      <c r="A88" s="63"/>
      <c r="B88" s="300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</row>
    <row r="89" spans="1:13" ht="19.5" customHeight="1">
      <c r="A89" s="63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</row>
    <row r="90" spans="1:13" ht="19.5" customHeight="1">
      <c r="A90" s="63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</row>
    <row r="91" spans="1:8" ht="19.5" customHeight="1">
      <c r="A91" s="63"/>
      <c r="B91" s="41"/>
      <c r="C91" s="41"/>
      <c r="D91" s="41"/>
      <c r="E91" s="41"/>
      <c r="F91" s="41"/>
      <c r="G91" s="25"/>
      <c r="H91" s="25"/>
    </row>
    <row r="92" spans="1:8" ht="19.5" customHeight="1">
      <c r="A92" s="38"/>
      <c r="B92" s="46"/>
      <c r="C92" s="46"/>
      <c r="D92" s="41"/>
      <c r="E92" s="41"/>
      <c r="F92" s="41"/>
      <c r="G92" s="25"/>
      <c r="H92" s="25"/>
    </row>
    <row r="93" spans="1:6" ht="19.5" customHeight="1">
      <c r="A93" s="38"/>
      <c r="B93" s="46"/>
      <c r="C93" s="46"/>
      <c r="D93" s="40"/>
      <c r="E93" s="40"/>
      <c r="F93" s="40"/>
    </row>
    <row r="94" spans="1:6" ht="19.5" customHeight="1">
      <c r="A94" s="38"/>
      <c r="B94" s="40"/>
      <c r="C94" s="40"/>
      <c r="D94" s="40"/>
      <c r="E94" s="40"/>
      <c r="F94" s="40"/>
    </row>
    <row r="95" spans="1:6" ht="19.5" customHeight="1">
      <c r="A95" s="38"/>
      <c r="B95" s="40"/>
      <c r="C95" s="40"/>
      <c r="D95" s="40"/>
      <c r="E95" s="40"/>
      <c r="F95" s="40"/>
    </row>
    <row r="96" spans="2:6" ht="19.5" customHeight="1">
      <c r="B96" s="40"/>
      <c r="C96" s="40"/>
      <c r="D96" s="40"/>
      <c r="E96" s="40"/>
      <c r="F96" s="40"/>
    </row>
    <row r="97" spans="2:6" ht="19.5" customHeight="1">
      <c r="B97" s="40"/>
      <c r="C97" s="40"/>
      <c r="D97" s="40"/>
      <c r="E97" s="40"/>
      <c r="F97" s="40"/>
    </row>
    <row r="98" spans="2:6" ht="19.5" customHeight="1">
      <c r="B98" s="40"/>
      <c r="C98" s="40"/>
      <c r="D98" s="40"/>
      <c r="E98" s="40"/>
      <c r="F98" s="40"/>
    </row>
    <row r="99" spans="2:6" ht="14.25">
      <c r="B99" s="40"/>
      <c r="C99" s="40"/>
      <c r="D99" s="40"/>
      <c r="E99" s="40"/>
      <c r="F99" s="40"/>
    </row>
    <row r="100" spans="2:6" ht="15">
      <c r="B100" s="39"/>
      <c r="C100" s="40"/>
      <c r="D100" s="40"/>
      <c r="E100" s="40"/>
      <c r="F100" s="40"/>
    </row>
    <row r="101" spans="2:6" ht="14.25">
      <c r="B101" s="40"/>
      <c r="C101" s="40"/>
      <c r="D101" s="40"/>
      <c r="E101" s="40"/>
      <c r="F101" s="40"/>
    </row>
    <row r="102" spans="1:6" ht="14.25">
      <c r="A102" s="47"/>
      <c r="B102" s="40"/>
      <c r="C102" s="40"/>
      <c r="D102" s="40"/>
      <c r="E102" s="40"/>
      <c r="F102" s="40"/>
    </row>
    <row r="103" ht="12.75">
      <c r="A103" s="47"/>
    </row>
    <row r="104" spans="1:2" ht="14.25">
      <c r="A104" s="47"/>
      <c r="B104" s="40"/>
    </row>
  </sheetData>
  <mergeCells count="144">
    <mergeCell ref="B84:I84"/>
    <mergeCell ref="B88:M89"/>
    <mergeCell ref="B90:M90"/>
    <mergeCell ref="L1:N1"/>
    <mergeCell ref="A6:N6"/>
    <mergeCell ref="L7:M7"/>
    <mergeCell ref="E8:G8"/>
    <mergeCell ref="I8:K8"/>
    <mergeCell ref="L8:N8"/>
    <mergeCell ref="E9:E10"/>
    <mergeCell ref="I73:I75"/>
    <mergeCell ref="L73:L75"/>
    <mergeCell ref="B77:B78"/>
    <mergeCell ref="D77:D78"/>
    <mergeCell ref="E77:E78"/>
    <mergeCell ref="I77:I78"/>
    <mergeCell ref="L77:L78"/>
    <mergeCell ref="B73:B75"/>
    <mergeCell ref="D73:D75"/>
    <mergeCell ref="E73:E75"/>
    <mergeCell ref="A73:A75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I67:I69"/>
    <mergeCell ref="L67:L69"/>
    <mergeCell ref="A70:A72"/>
    <mergeCell ref="B70:B72"/>
    <mergeCell ref="D70:D72"/>
    <mergeCell ref="E70:E72"/>
    <mergeCell ref="I70:I72"/>
    <mergeCell ref="L70:L72"/>
    <mergeCell ref="A67:A69"/>
    <mergeCell ref="B67:B69"/>
    <mergeCell ref="D67:D69"/>
    <mergeCell ref="E67:E69"/>
    <mergeCell ref="A49:A51"/>
    <mergeCell ref="A52:A54"/>
    <mergeCell ref="A55:A57"/>
    <mergeCell ref="A58:A60"/>
    <mergeCell ref="A61:A63"/>
    <mergeCell ref="A64:A66"/>
    <mergeCell ref="I61:I63"/>
    <mergeCell ref="L61:L63"/>
    <mergeCell ref="B64:B66"/>
    <mergeCell ref="D64:D66"/>
    <mergeCell ref="E64:E66"/>
    <mergeCell ref="I64:I66"/>
    <mergeCell ref="L64:L66"/>
    <mergeCell ref="B61:B63"/>
    <mergeCell ref="D61:D63"/>
    <mergeCell ref="E61:E63"/>
    <mergeCell ref="I55:I57"/>
    <mergeCell ref="L55:L57"/>
    <mergeCell ref="B58:B60"/>
    <mergeCell ref="D58:D60"/>
    <mergeCell ref="E58:E60"/>
    <mergeCell ref="I58:I60"/>
    <mergeCell ref="L58:L60"/>
    <mergeCell ref="B55:B57"/>
    <mergeCell ref="D55:D57"/>
    <mergeCell ref="E55:E57"/>
    <mergeCell ref="I49:I51"/>
    <mergeCell ref="L49:L51"/>
    <mergeCell ref="B52:B54"/>
    <mergeCell ref="D52:D54"/>
    <mergeCell ref="E52:E54"/>
    <mergeCell ref="I52:I54"/>
    <mergeCell ref="L52:L54"/>
    <mergeCell ref="B49:B51"/>
    <mergeCell ref="D49:D51"/>
    <mergeCell ref="E49:E51"/>
    <mergeCell ref="I43:I45"/>
    <mergeCell ref="L43:L45"/>
    <mergeCell ref="B46:B48"/>
    <mergeCell ref="D46:D48"/>
    <mergeCell ref="E46:E48"/>
    <mergeCell ref="I46:I48"/>
    <mergeCell ref="L46:L48"/>
    <mergeCell ref="B43:B45"/>
    <mergeCell ref="D43:D45"/>
    <mergeCell ref="E43:E45"/>
    <mergeCell ref="I37:I39"/>
    <mergeCell ref="L37:L39"/>
    <mergeCell ref="B40:B42"/>
    <mergeCell ref="D40:D42"/>
    <mergeCell ref="E40:E42"/>
    <mergeCell ref="I40:I42"/>
    <mergeCell ref="L40:L42"/>
    <mergeCell ref="B37:B39"/>
    <mergeCell ref="D37:D39"/>
    <mergeCell ref="E37:E39"/>
    <mergeCell ref="I31:I33"/>
    <mergeCell ref="L31:L33"/>
    <mergeCell ref="B34:B36"/>
    <mergeCell ref="D34:D36"/>
    <mergeCell ref="E34:E36"/>
    <mergeCell ref="I34:I36"/>
    <mergeCell ref="L34:L36"/>
    <mergeCell ref="B31:B33"/>
    <mergeCell ref="D31:D33"/>
    <mergeCell ref="E31:E33"/>
    <mergeCell ref="I25:I27"/>
    <mergeCell ref="L25:L27"/>
    <mergeCell ref="B28:B30"/>
    <mergeCell ref="D28:D30"/>
    <mergeCell ref="E28:E30"/>
    <mergeCell ref="I28:I30"/>
    <mergeCell ref="L28:L30"/>
    <mergeCell ref="B25:B27"/>
    <mergeCell ref="D25:D27"/>
    <mergeCell ref="E25:E27"/>
    <mergeCell ref="I19:I21"/>
    <mergeCell ref="L19:L21"/>
    <mergeCell ref="B22:B24"/>
    <mergeCell ref="D22:D24"/>
    <mergeCell ref="E22:E24"/>
    <mergeCell ref="I22:I24"/>
    <mergeCell ref="L22:L24"/>
    <mergeCell ref="A19:A21"/>
    <mergeCell ref="B19:B21"/>
    <mergeCell ref="D19:D21"/>
    <mergeCell ref="E19:E21"/>
    <mergeCell ref="I16:I18"/>
    <mergeCell ref="L16:L18"/>
    <mergeCell ref="A13:A15"/>
    <mergeCell ref="B13:B15"/>
    <mergeCell ref="A16:A18"/>
    <mergeCell ref="B16:B18"/>
    <mergeCell ref="D16:D18"/>
    <mergeCell ref="E16:E18"/>
    <mergeCell ref="L9:L10"/>
    <mergeCell ref="D13:D15"/>
    <mergeCell ref="E13:E15"/>
    <mergeCell ref="H9:H11"/>
    <mergeCell ref="I9:I10"/>
    <mergeCell ref="I13:I15"/>
    <mergeCell ref="L13:L15"/>
  </mergeCells>
  <printOptions horizontalCentered="1" verticalCentered="1"/>
  <pageMargins left="0.1968503937007874" right="0.1968503937007874" top="0.3937007874015748" bottom="0.5905511811023623" header="0.11811023622047245" footer="0.11811023622047245"/>
  <pageSetup horizontalDpi="360" verticalDpi="360" orientation="landscape" paperSize="9" scale="84" r:id="rId1"/>
  <headerFooter alignWithMargins="0">
    <oddFooter>&amp;CStrona &amp;P z &amp;N</oddFooter>
  </headerFooter>
  <rowBreaks count="3" manualBreakCount="3">
    <brk id="24" max="14" man="1"/>
    <brk id="42" max="14" man="1"/>
    <brk id="6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SheetLayoutView="100" workbookViewId="0" topLeftCell="A72">
      <selection activeCell="D82" sqref="D82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10.625" style="0" customWidth="1"/>
    <col min="4" max="4" width="11.003906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0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bestFit="1" customWidth="1"/>
  </cols>
  <sheetData>
    <row r="1" spans="2:14" ht="13.5" customHeight="1">
      <c r="B1" s="73" t="s">
        <v>64</v>
      </c>
      <c r="L1" s="301" t="s">
        <v>44</v>
      </c>
      <c r="M1" s="301"/>
      <c r="N1" s="301"/>
    </row>
    <row r="2" spans="2:12" ht="13.5" customHeight="1">
      <c r="B2" s="73"/>
      <c r="L2" t="s">
        <v>62</v>
      </c>
    </row>
    <row r="3" ht="13.5" customHeight="1">
      <c r="L3" t="s">
        <v>18</v>
      </c>
    </row>
    <row r="4" ht="13.5" customHeight="1">
      <c r="L4" s="73" t="s">
        <v>63</v>
      </c>
    </row>
    <row r="5" ht="13.5" customHeight="1"/>
    <row r="6" spans="1:14" ht="26.25">
      <c r="A6" s="302" t="s">
        <v>17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</row>
    <row r="8" spans="1:13" ht="13.5" thickBot="1">
      <c r="A8" s="2"/>
      <c r="B8" s="2"/>
      <c r="C8" s="2"/>
      <c r="D8" s="2"/>
      <c r="E8" s="2"/>
      <c r="L8" s="303" t="s">
        <v>37</v>
      </c>
      <c r="M8" s="303"/>
    </row>
    <row r="9" spans="1:15" ht="32.25" customHeight="1" thickBot="1">
      <c r="A9" s="3"/>
      <c r="B9" s="4"/>
      <c r="C9" s="5"/>
      <c r="D9" s="13"/>
      <c r="E9" s="304" t="s">
        <v>19</v>
      </c>
      <c r="F9" s="305"/>
      <c r="G9" s="305"/>
      <c r="H9" s="77"/>
      <c r="I9" s="306" t="s">
        <v>20</v>
      </c>
      <c r="J9" s="307"/>
      <c r="K9" s="307"/>
      <c r="L9" s="306" t="s">
        <v>21</v>
      </c>
      <c r="M9" s="307"/>
      <c r="N9" s="308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309" t="s">
        <v>12</v>
      </c>
      <c r="F10" s="81" t="s">
        <v>27</v>
      </c>
      <c r="G10" s="82" t="s">
        <v>28</v>
      </c>
      <c r="H10" s="265" t="s">
        <v>51</v>
      </c>
      <c r="I10" s="262" t="s">
        <v>13</v>
      </c>
      <c r="J10" s="34" t="s">
        <v>27</v>
      </c>
      <c r="K10" s="50" t="s">
        <v>28</v>
      </c>
      <c r="L10" s="261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310"/>
      <c r="F11" s="83" t="s">
        <v>25</v>
      </c>
      <c r="G11" s="51" t="s">
        <v>29</v>
      </c>
      <c r="H11" s="266"/>
      <c r="I11" s="268"/>
      <c r="J11" s="48" t="s">
        <v>25</v>
      </c>
      <c r="K11" s="51" t="s">
        <v>29</v>
      </c>
      <c r="L11" s="262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31</v>
      </c>
      <c r="E12" s="33" t="s">
        <v>32</v>
      </c>
      <c r="F12" s="49" t="s">
        <v>26</v>
      </c>
      <c r="G12" s="52" t="s">
        <v>30</v>
      </c>
      <c r="H12" s="267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314">
        <v>1</v>
      </c>
      <c r="B14" s="254" t="s">
        <v>47</v>
      </c>
      <c r="C14" s="58" t="s">
        <v>34</v>
      </c>
      <c r="D14" s="259">
        <f>E14+I14+L14+O14+O15+O16</f>
        <v>47895</v>
      </c>
      <c r="E14" s="258">
        <f>F15+F16+G15+G16+H15</f>
        <v>1002</v>
      </c>
      <c r="F14" s="64"/>
      <c r="G14" s="65"/>
      <c r="H14" s="129"/>
      <c r="I14" s="258">
        <f>J15+J16+K15+K16</f>
        <v>25685</v>
      </c>
      <c r="J14" s="64"/>
      <c r="K14" s="65"/>
      <c r="L14" s="258">
        <f>M15+M16+N15+N16</f>
        <v>21208</v>
      </c>
      <c r="M14" s="64"/>
      <c r="N14" s="65"/>
      <c r="O14" s="55">
        <v>0</v>
      </c>
    </row>
    <row r="15" spans="1:15" ht="21.75" customHeight="1" thickBot="1">
      <c r="A15" s="315"/>
      <c r="B15" s="255"/>
      <c r="C15" s="54">
        <v>2006</v>
      </c>
      <c r="D15" s="260"/>
      <c r="E15" s="263"/>
      <c r="F15" s="66">
        <v>0</v>
      </c>
      <c r="G15" s="67">
        <v>0</v>
      </c>
      <c r="H15" s="84">
        <v>0</v>
      </c>
      <c r="I15" s="263"/>
      <c r="J15" s="66">
        <v>12932</v>
      </c>
      <c r="K15" s="67">
        <v>0</v>
      </c>
      <c r="L15" s="258"/>
      <c r="M15" s="66">
        <v>11611</v>
      </c>
      <c r="N15" s="67">
        <v>0</v>
      </c>
      <c r="O15" s="56">
        <v>0</v>
      </c>
    </row>
    <row r="16" spans="1:15" ht="21.75" customHeight="1" thickBot="1">
      <c r="A16" s="315"/>
      <c r="B16" s="255"/>
      <c r="C16" s="59"/>
      <c r="D16" s="260"/>
      <c r="E16" s="263"/>
      <c r="F16" s="68">
        <v>502</v>
      </c>
      <c r="G16" s="70">
        <v>500</v>
      </c>
      <c r="H16" s="85"/>
      <c r="I16" s="263"/>
      <c r="J16" s="68">
        <v>0</v>
      </c>
      <c r="K16" s="70">
        <v>12753</v>
      </c>
      <c r="L16" s="258"/>
      <c r="M16" s="68">
        <v>0</v>
      </c>
      <c r="N16" s="70">
        <v>9597</v>
      </c>
      <c r="O16" s="60">
        <v>0</v>
      </c>
    </row>
    <row r="17" spans="1:15" ht="19.5" customHeight="1" thickBot="1">
      <c r="A17" s="316">
        <v>2</v>
      </c>
      <c r="B17" s="269" t="s">
        <v>42</v>
      </c>
      <c r="C17" s="58" t="s">
        <v>9</v>
      </c>
      <c r="D17" s="275">
        <f>E17+I17+L17+O17+O18+O19</f>
        <v>100825.481</v>
      </c>
      <c r="E17" s="278">
        <f>F18+F19+G18+G19+H18</f>
        <v>504.481</v>
      </c>
      <c r="F17" s="64"/>
      <c r="G17" s="65"/>
      <c r="H17" s="78"/>
      <c r="I17" s="280">
        <f>J18+J19+K18+K19</f>
        <v>3718</v>
      </c>
      <c r="J17" s="64"/>
      <c r="K17" s="65"/>
      <c r="L17" s="311">
        <f>M18+M19+N18+N19</f>
        <v>45662</v>
      </c>
      <c r="M17" s="64"/>
      <c r="N17" s="65"/>
      <c r="O17" s="55">
        <v>5604</v>
      </c>
    </row>
    <row r="18" spans="1:15" ht="19.5" customHeight="1" thickBot="1">
      <c r="A18" s="317"/>
      <c r="B18" s="269"/>
      <c r="C18" s="54">
        <v>2008</v>
      </c>
      <c r="D18" s="276"/>
      <c r="E18" s="278"/>
      <c r="F18" s="89">
        <v>181.5</v>
      </c>
      <c r="G18" s="90">
        <v>204.5</v>
      </c>
      <c r="H18" s="91">
        <v>108.9</v>
      </c>
      <c r="I18" s="281"/>
      <c r="J18" s="66">
        <v>409</v>
      </c>
      <c r="K18" s="67">
        <v>0</v>
      </c>
      <c r="L18" s="312"/>
      <c r="M18" s="66">
        <v>5023</v>
      </c>
      <c r="N18" s="67">
        <v>0</v>
      </c>
      <c r="O18" s="56">
        <v>11732</v>
      </c>
    </row>
    <row r="19" spans="1:15" ht="41.25" customHeight="1" thickBot="1">
      <c r="A19" s="317"/>
      <c r="B19" s="269"/>
      <c r="C19" s="54"/>
      <c r="D19" s="277"/>
      <c r="E19" s="279"/>
      <c r="F19" s="92">
        <v>9.581</v>
      </c>
      <c r="G19" s="93">
        <v>0</v>
      </c>
      <c r="H19" s="94"/>
      <c r="I19" s="282"/>
      <c r="J19" s="68">
        <v>863</v>
      </c>
      <c r="K19" s="69">
        <v>2446</v>
      </c>
      <c r="L19" s="313"/>
      <c r="M19" s="68">
        <v>10593</v>
      </c>
      <c r="N19" s="69">
        <v>30046</v>
      </c>
      <c r="O19" s="57">
        <v>33605</v>
      </c>
    </row>
    <row r="20" spans="1:15" ht="24" customHeight="1" thickBot="1">
      <c r="A20" s="314">
        <v>3</v>
      </c>
      <c r="B20" s="269" t="s">
        <v>45</v>
      </c>
      <c r="C20" s="58" t="s">
        <v>10</v>
      </c>
      <c r="D20" s="275">
        <f>E20+I20+L20+O20+O21+O22</f>
        <v>11282</v>
      </c>
      <c r="E20" s="280">
        <f>F21+F22+G21+G22+H21</f>
        <v>200</v>
      </c>
      <c r="F20" s="64"/>
      <c r="G20" s="65"/>
      <c r="H20" s="78"/>
      <c r="I20" s="280">
        <f>J21+J22+K21+K22</f>
        <v>2232</v>
      </c>
      <c r="J20" s="64"/>
      <c r="K20" s="65"/>
      <c r="L20" s="311">
        <f>M21+M22+N21+N22</f>
        <v>1850</v>
      </c>
      <c r="M20" s="64"/>
      <c r="N20" s="65"/>
      <c r="O20" s="55">
        <v>1750</v>
      </c>
    </row>
    <row r="21" spans="1:15" ht="24" customHeight="1" thickBot="1">
      <c r="A21" s="315"/>
      <c r="B21" s="269"/>
      <c r="C21" s="54">
        <v>2007</v>
      </c>
      <c r="D21" s="276"/>
      <c r="E21" s="281"/>
      <c r="F21" s="66">
        <v>0</v>
      </c>
      <c r="G21" s="67">
        <v>0</v>
      </c>
      <c r="H21" s="84">
        <v>0</v>
      </c>
      <c r="I21" s="281"/>
      <c r="J21" s="66">
        <v>332</v>
      </c>
      <c r="K21" s="67">
        <v>0</v>
      </c>
      <c r="L21" s="312"/>
      <c r="M21" s="66">
        <v>200</v>
      </c>
      <c r="N21" s="67">
        <v>0</v>
      </c>
      <c r="O21" s="56">
        <v>0</v>
      </c>
    </row>
    <row r="22" spans="1:15" ht="24" customHeight="1" thickBot="1">
      <c r="A22" s="315"/>
      <c r="B22" s="269"/>
      <c r="C22" s="59"/>
      <c r="D22" s="277"/>
      <c r="E22" s="282"/>
      <c r="F22" s="68">
        <v>200</v>
      </c>
      <c r="G22" s="70">
        <v>0</v>
      </c>
      <c r="H22" s="85"/>
      <c r="I22" s="282"/>
      <c r="J22" s="68">
        <v>400</v>
      </c>
      <c r="K22" s="70">
        <v>1500</v>
      </c>
      <c r="L22" s="313"/>
      <c r="M22" s="68">
        <v>358</v>
      </c>
      <c r="N22" s="70">
        <v>1292</v>
      </c>
      <c r="O22" s="60">
        <v>5250</v>
      </c>
    </row>
    <row r="23" spans="1:15" ht="19.5" customHeight="1" thickBot="1">
      <c r="A23" s="314">
        <v>4</v>
      </c>
      <c r="B23" s="269" t="s">
        <v>38</v>
      </c>
      <c r="C23" s="58" t="s">
        <v>10</v>
      </c>
      <c r="D23" s="259">
        <f>E23+I23+L23+O23+O24+O25</f>
        <v>18000</v>
      </c>
      <c r="E23" s="258">
        <f>F24+F25+G24+G25+H24</f>
        <v>200</v>
      </c>
      <c r="F23" s="64"/>
      <c r="G23" s="65"/>
      <c r="H23" s="78"/>
      <c r="I23" s="258">
        <f>J24+J25+K24+K25</f>
        <v>5350</v>
      </c>
      <c r="J23" s="64"/>
      <c r="K23" s="65"/>
      <c r="L23" s="311">
        <f>M24+M25+N24+N25</f>
        <v>4050</v>
      </c>
      <c r="M23" s="64"/>
      <c r="N23" s="65"/>
      <c r="O23" s="55">
        <v>800</v>
      </c>
    </row>
    <row r="24" spans="1:15" ht="19.5" customHeight="1" thickBot="1">
      <c r="A24" s="315"/>
      <c r="B24" s="269"/>
      <c r="C24" s="54">
        <v>2007</v>
      </c>
      <c r="D24" s="260"/>
      <c r="E24" s="263"/>
      <c r="F24" s="66">
        <v>0</v>
      </c>
      <c r="G24" s="67">
        <v>0</v>
      </c>
      <c r="H24" s="79">
        <v>0</v>
      </c>
      <c r="I24" s="263"/>
      <c r="J24" s="66">
        <v>400</v>
      </c>
      <c r="K24" s="67">
        <v>1000</v>
      </c>
      <c r="L24" s="312"/>
      <c r="M24" s="66">
        <v>400</v>
      </c>
      <c r="N24" s="67">
        <v>200</v>
      </c>
      <c r="O24" s="56">
        <v>650</v>
      </c>
    </row>
    <row r="25" spans="1:15" ht="19.5" customHeight="1" thickBot="1">
      <c r="A25" s="315"/>
      <c r="B25" s="269"/>
      <c r="C25" s="59"/>
      <c r="D25" s="260"/>
      <c r="E25" s="263"/>
      <c r="F25" s="68">
        <v>200</v>
      </c>
      <c r="G25" s="70">
        <v>0</v>
      </c>
      <c r="H25" s="80"/>
      <c r="I25" s="263"/>
      <c r="J25" s="68">
        <v>400</v>
      </c>
      <c r="K25" s="70">
        <v>3550</v>
      </c>
      <c r="L25" s="313"/>
      <c r="M25" s="68">
        <v>450</v>
      </c>
      <c r="N25" s="70">
        <v>3000</v>
      </c>
      <c r="O25" s="60">
        <v>6950</v>
      </c>
    </row>
    <row r="26" spans="1:15" ht="21" customHeight="1" thickBot="1">
      <c r="A26" s="316">
        <v>5</v>
      </c>
      <c r="B26" s="269" t="s">
        <v>43</v>
      </c>
      <c r="C26" s="58" t="s">
        <v>10</v>
      </c>
      <c r="D26" s="259">
        <f>E26+I26+L26+O26+O27+O28</f>
        <v>3200</v>
      </c>
      <c r="E26" s="258">
        <f>F27+F28+G27+G28+H27</f>
        <v>370</v>
      </c>
      <c r="F26" s="64"/>
      <c r="G26" s="65"/>
      <c r="H26" s="78"/>
      <c r="I26" s="258">
        <f>J27+J28+K27+K28</f>
        <v>2337</v>
      </c>
      <c r="J26" s="64"/>
      <c r="K26" s="65"/>
      <c r="L26" s="311">
        <f>M27+M28+N27+N28</f>
        <v>493</v>
      </c>
      <c r="M26" s="64"/>
      <c r="N26" s="65"/>
      <c r="O26" s="55">
        <v>0</v>
      </c>
    </row>
    <row r="27" spans="1:15" ht="23.25" customHeight="1" thickBot="1">
      <c r="A27" s="317"/>
      <c r="B27" s="256"/>
      <c r="C27" s="54">
        <v>2006</v>
      </c>
      <c r="D27" s="260"/>
      <c r="E27" s="263"/>
      <c r="F27" s="66">
        <v>0</v>
      </c>
      <c r="G27" s="67">
        <v>0</v>
      </c>
      <c r="H27" s="79">
        <v>0</v>
      </c>
      <c r="I27" s="263"/>
      <c r="J27" s="66">
        <v>510</v>
      </c>
      <c r="K27" s="67">
        <v>0</v>
      </c>
      <c r="L27" s="312"/>
      <c r="M27" s="66">
        <v>126</v>
      </c>
      <c r="N27" s="67">
        <v>0</v>
      </c>
      <c r="O27" s="56">
        <v>0</v>
      </c>
    </row>
    <row r="28" spans="1:15" ht="24.75" customHeight="1" thickBot="1">
      <c r="A28" s="317"/>
      <c r="B28" s="256"/>
      <c r="C28" s="59"/>
      <c r="D28" s="260"/>
      <c r="E28" s="263"/>
      <c r="F28" s="68">
        <v>370</v>
      </c>
      <c r="G28" s="70">
        <v>0</v>
      </c>
      <c r="H28" s="80"/>
      <c r="I28" s="263"/>
      <c r="J28" s="68">
        <v>377</v>
      </c>
      <c r="K28" s="70">
        <v>1450</v>
      </c>
      <c r="L28" s="313"/>
      <c r="M28" s="68">
        <v>0</v>
      </c>
      <c r="N28" s="70">
        <v>367</v>
      </c>
      <c r="O28" s="60">
        <v>0</v>
      </c>
    </row>
    <row r="29" spans="1:15" ht="24.75" customHeight="1" thickBot="1">
      <c r="A29" s="314">
        <v>6</v>
      </c>
      <c r="B29" s="269" t="s">
        <v>59</v>
      </c>
      <c r="C29" s="58" t="s">
        <v>10</v>
      </c>
      <c r="D29" s="253">
        <f>E29+I29+L29+O29+O30+O31</f>
        <v>5500</v>
      </c>
      <c r="E29" s="280">
        <f>F30+F31+G30+G31+H30</f>
        <v>1000</v>
      </c>
      <c r="F29" s="64"/>
      <c r="G29" s="65"/>
      <c r="H29" s="78"/>
      <c r="I29" s="280">
        <f>J30+J31+K30+K31</f>
        <v>1500</v>
      </c>
      <c r="J29" s="64"/>
      <c r="K29" s="65"/>
      <c r="L29" s="311">
        <f>M30+M31+N30+N31</f>
        <v>1500</v>
      </c>
      <c r="M29" s="64"/>
      <c r="N29" s="65"/>
      <c r="O29" s="55">
        <v>0</v>
      </c>
    </row>
    <row r="30" spans="1:15" ht="21.75" customHeight="1" thickBot="1">
      <c r="A30" s="315"/>
      <c r="B30" s="269"/>
      <c r="C30" s="54">
        <v>2007</v>
      </c>
      <c r="D30" s="276"/>
      <c r="E30" s="281"/>
      <c r="F30" s="66">
        <v>0</v>
      </c>
      <c r="G30" s="67">
        <v>0</v>
      </c>
      <c r="H30" s="84">
        <v>0</v>
      </c>
      <c r="I30" s="281"/>
      <c r="J30" s="66">
        <v>1000</v>
      </c>
      <c r="K30" s="67">
        <v>0</v>
      </c>
      <c r="L30" s="312"/>
      <c r="M30" s="66">
        <v>1000</v>
      </c>
      <c r="N30" s="67">
        <v>0</v>
      </c>
      <c r="O30" s="56">
        <v>1000</v>
      </c>
    </row>
    <row r="31" spans="1:15" ht="24" customHeight="1" thickBot="1">
      <c r="A31" s="315"/>
      <c r="B31" s="269"/>
      <c r="C31" s="59"/>
      <c r="D31" s="284"/>
      <c r="E31" s="282"/>
      <c r="F31" s="68">
        <v>1000</v>
      </c>
      <c r="G31" s="70">
        <v>0</v>
      </c>
      <c r="H31" s="85"/>
      <c r="I31" s="282"/>
      <c r="J31" s="68">
        <v>0</v>
      </c>
      <c r="K31" s="70">
        <v>500</v>
      </c>
      <c r="L31" s="313"/>
      <c r="M31" s="68">
        <v>0</v>
      </c>
      <c r="N31" s="70">
        <v>500</v>
      </c>
      <c r="O31" s="60">
        <v>500</v>
      </c>
    </row>
    <row r="32" spans="1:15" ht="19.5" customHeight="1" thickBot="1">
      <c r="A32" s="314">
        <v>7</v>
      </c>
      <c r="B32" s="269" t="s">
        <v>58</v>
      </c>
      <c r="C32" s="58" t="s">
        <v>10</v>
      </c>
      <c r="D32" s="253">
        <f>E32+I32+L32+O32+O33+O34</f>
        <v>2250</v>
      </c>
      <c r="E32" s="258">
        <f>F33+F34+G33+G34+H33</f>
        <v>600</v>
      </c>
      <c r="F32" s="64"/>
      <c r="G32" s="65"/>
      <c r="H32" s="78"/>
      <c r="I32" s="280">
        <f>J33+J34+K33+K34</f>
        <v>500</v>
      </c>
      <c r="J32" s="64"/>
      <c r="K32" s="65"/>
      <c r="L32" s="311">
        <f>M33+M34+N33+N34</f>
        <v>300</v>
      </c>
      <c r="M32" s="64"/>
      <c r="N32" s="65"/>
      <c r="O32" s="55">
        <v>650</v>
      </c>
    </row>
    <row r="33" spans="1:15" ht="19.5" customHeight="1" thickBot="1">
      <c r="A33" s="315"/>
      <c r="B33" s="269"/>
      <c r="C33" s="54">
        <v>2007</v>
      </c>
      <c r="D33" s="276"/>
      <c r="E33" s="263"/>
      <c r="F33" s="66">
        <v>0</v>
      </c>
      <c r="G33" s="67">
        <v>0</v>
      </c>
      <c r="H33" s="84">
        <v>0</v>
      </c>
      <c r="I33" s="281"/>
      <c r="J33" s="66">
        <v>500</v>
      </c>
      <c r="K33" s="67">
        <v>0</v>
      </c>
      <c r="L33" s="312"/>
      <c r="M33" s="66">
        <v>300</v>
      </c>
      <c r="N33" s="67">
        <v>0</v>
      </c>
      <c r="O33" s="56">
        <v>200</v>
      </c>
    </row>
    <row r="34" spans="1:15" ht="19.5" customHeight="1" thickBot="1">
      <c r="A34" s="315"/>
      <c r="B34" s="269"/>
      <c r="C34" s="59"/>
      <c r="D34" s="284"/>
      <c r="E34" s="263"/>
      <c r="F34" s="68">
        <v>600</v>
      </c>
      <c r="G34" s="70">
        <v>0</v>
      </c>
      <c r="H34" s="85"/>
      <c r="I34" s="282"/>
      <c r="J34" s="68">
        <v>0</v>
      </c>
      <c r="K34" s="70">
        <v>0</v>
      </c>
      <c r="L34" s="313"/>
      <c r="M34" s="68">
        <v>0</v>
      </c>
      <c r="N34" s="70">
        <v>0</v>
      </c>
      <c r="O34" s="60">
        <v>0</v>
      </c>
    </row>
    <row r="35" spans="1:15" ht="24" customHeight="1" thickBot="1">
      <c r="A35" s="316">
        <v>8</v>
      </c>
      <c r="B35" s="269" t="s">
        <v>60</v>
      </c>
      <c r="C35" s="58" t="s">
        <v>10</v>
      </c>
      <c r="D35" s="253">
        <f>E35+I35+L35+O35+O36+O37</f>
        <v>13000</v>
      </c>
      <c r="E35" s="258">
        <f>F36+F37+G36+G37+H36</f>
        <v>5823</v>
      </c>
      <c r="F35" s="64"/>
      <c r="G35" s="65"/>
      <c r="H35" s="78"/>
      <c r="I35" s="280">
        <f>J36+J37+K36+K37</f>
        <v>977</v>
      </c>
      <c r="J35" s="64"/>
      <c r="K35" s="65"/>
      <c r="L35" s="311">
        <f>M36+M37+N36+N37</f>
        <v>500</v>
      </c>
      <c r="M35" s="64"/>
      <c r="N35" s="65"/>
      <c r="O35" s="55">
        <v>0</v>
      </c>
    </row>
    <row r="36" spans="1:15" ht="23.25" customHeight="1" thickBot="1">
      <c r="A36" s="317"/>
      <c r="B36" s="269"/>
      <c r="C36" s="54">
        <v>2008</v>
      </c>
      <c r="D36" s="276"/>
      <c r="E36" s="263"/>
      <c r="F36" s="66">
        <v>0</v>
      </c>
      <c r="G36" s="67">
        <v>0</v>
      </c>
      <c r="H36" s="84">
        <v>0</v>
      </c>
      <c r="I36" s="281"/>
      <c r="J36" s="66">
        <v>290</v>
      </c>
      <c r="K36" s="67">
        <v>0</v>
      </c>
      <c r="L36" s="312"/>
      <c r="M36" s="66">
        <v>0</v>
      </c>
      <c r="N36" s="67">
        <v>0</v>
      </c>
      <c r="O36" s="56">
        <v>5700</v>
      </c>
    </row>
    <row r="37" spans="1:15" ht="21.75" customHeight="1" thickBot="1">
      <c r="A37" s="317"/>
      <c r="B37" s="269"/>
      <c r="C37" s="59"/>
      <c r="D37" s="284"/>
      <c r="E37" s="263"/>
      <c r="F37" s="71">
        <v>5823</v>
      </c>
      <c r="G37" s="69">
        <v>0</v>
      </c>
      <c r="H37" s="85"/>
      <c r="I37" s="282"/>
      <c r="J37" s="71">
        <v>687</v>
      </c>
      <c r="K37" s="69">
        <v>0</v>
      </c>
      <c r="L37" s="313"/>
      <c r="M37" s="71">
        <v>500</v>
      </c>
      <c r="N37" s="69">
        <v>0</v>
      </c>
      <c r="O37" s="57">
        <v>0</v>
      </c>
    </row>
    <row r="38" spans="1:15" ht="21.75" customHeight="1" thickBot="1">
      <c r="A38" s="314">
        <v>9</v>
      </c>
      <c r="B38" s="269" t="s">
        <v>39</v>
      </c>
      <c r="C38" s="54" t="s">
        <v>35</v>
      </c>
      <c r="D38" s="259">
        <f>E38+I38+L38+O38+O39+O40</f>
        <v>3100</v>
      </c>
      <c r="E38" s="258">
        <f>F39+F40+G39+G40+H39</f>
        <v>105</v>
      </c>
      <c r="F38" s="86"/>
      <c r="G38" s="65"/>
      <c r="H38" s="78"/>
      <c r="I38" s="258">
        <f>J39+J40+K39+K40</f>
        <v>0</v>
      </c>
      <c r="J38" s="64"/>
      <c r="K38" s="65"/>
      <c r="L38" s="258">
        <f>M39+M40+N39+N40</f>
        <v>0</v>
      </c>
      <c r="M38" s="64"/>
      <c r="N38" s="65"/>
      <c r="O38" s="55">
        <v>2995</v>
      </c>
    </row>
    <row r="39" spans="1:15" ht="21.75" customHeight="1" thickBot="1">
      <c r="A39" s="315"/>
      <c r="B39" s="269"/>
      <c r="C39" s="54">
        <v>2008</v>
      </c>
      <c r="D39" s="260"/>
      <c r="E39" s="263"/>
      <c r="F39" s="87">
        <v>15</v>
      </c>
      <c r="G39" s="67">
        <v>0</v>
      </c>
      <c r="H39" s="79">
        <v>0</v>
      </c>
      <c r="I39" s="263"/>
      <c r="J39" s="66">
        <v>0</v>
      </c>
      <c r="K39" s="67">
        <v>0</v>
      </c>
      <c r="L39" s="258"/>
      <c r="M39" s="66">
        <v>0</v>
      </c>
      <c r="N39" s="67">
        <v>0</v>
      </c>
      <c r="O39" s="56">
        <v>0</v>
      </c>
    </row>
    <row r="40" spans="1:15" ht="21.75" customHeight="1" thickBot="1">
      <c r="A40" s="315"/>
      <c r="B40" s="269"/>
      <c r="C40" s="59"/>
      <c r="D40" s="260"/>
      <c r="E40" s="263"/>
      <c r="F40" s="88">
        <v>90</v>
      </c>
      <c r="G40" s="70">
        <v>0</v>
      </c>
      <c r="H40" s="80"/>
      <c r="I40" s="263"/>
      <c r="J40" s="68">
        <v>0</v>
      </c>
      <c r="K40" s="70">
        <v>0</v>
      </c>
      <c r="L40" s="258"/>
      <c r="M40" s="68">
        <v>0</v>
      </c>
      <c r="N40" s="70">
        <v>0</v>
      </c>
      <c r="O40" s="60">
        <v>0</v>
      </c>
    </row>
    <row r="41" spans="1:15" ht="33" customHeight="1" thickBot="1">
      <c r="A41" s="314">
        <v>10</v>
      </c>
      <c r="B41" s="285" t="s">
        <v>50</v>
      </c>
      <c r="C41" s="58" t="s">
        <v>9</v>
      </c>
      <c r="D41" s="259">
        <f>E41+I41+L41+O41+O42+O43</f>
        <v>2100</v>
      </c>
      <c r="E41" s="258">
        <f>F42+F43+G42+G43+H42</f>
        <v>975</v>
      </c>
      <c r="F41" s="86"/>
      <c r="G41" s="65"/>
      <c r="H41" s="78"/>
      <c r="I41" s="258">
        <f>J42+J43+K42+K43</f>
        <v>425</v>
      </c>
      <c r="J41" s="64"/>
      <c r="K41" s="65"/>
      <c r="L41" s="258">
        <f>M42+M43+N42+N43</f>
        <v>300</v>
      </c>
      <c r="M41" s="64"/>
      <c r="N41" s="65"/>
      <c r="O41" s="55">
        <v>0</v>
      </c>
    </row>
    <row r="42" spans="1:15" ht="30.75" customHeight="1" thickBot="1">
      <c r="A42" s="315"/>
      <c r="B42" s="285"/>
      <c r="C42" s="54">
        <v>2007</v>
      </c>
      <c r="D42" s="260"/>
      <c r="E42" s="263"/>
      <c r="F42" s="87">
        <v>0</v>
      </c>
      <c r="G42" s="67">
        <v>0</v>
      </c>
      <c r="H42" s="79">
        <v>75</v>
      </c>
      <c r="I42" s="263"/>
      <c r="J42" s="66">
        <v>425</v>
      </c>
      <c r="K42" s="67">
        <v>0</v>
      </c>
      <c r="L42" s="258"/>
      <c r="M42" s="66">
        <v>300</v>
      </c>
      <c r="N42" s="67">
        <v>0</v>
      </c>
      <c r="O42" s="56">
        <v>400</v>
      </c>
    </row>
    <row r="43" spans="1:15" ht="24.75" customHeight="1" thickBot="1">
      <c r="A43" s="315"/>
      <c r="B43" s="285"/>
      <c r="C43" s="59"/>
      <c r="D43" s="260"/>
      <c r="E43" s="263"/>
      <c r="F43" s="88">
        <v>900</v>
      </c>
      <c r="G43" s="70">
        <v>0</v>
      </c>
      <c r="H43" s="80"/>
      <c r="I43" s="263"/>
      <c r="J43" s="68">
        <v>0</v>
      </c>
      <c r="K43" s="70">
        <v>0</v>
      </c>
      <c r="L43" s="258"/>
      <c r="M43" s="68">
        <v>0</v>
      </c>
      <c r="N43" s="70">
        <v>0</v>
      </c>
      <c r="O43" s="60">
        <v>0</v>
      </c>
    </row>
    <row r="44" spans="1:15" ht="19.5" customHeight="1" thickBot="1">
      <c r="A44" s="316">
        <v>11</v>
      </c>
      <c r="B44" s="269" t="s">
        <v>40</v>
      </c>
      <c r="C44" s="58" t="s">
        <v>10</v>
      </c>
      <c r="D44" s="253">
        <f>E44+I44+L44+O44+O45+O46</f>
        <v>2100</v>
      </c>
      <c r="E44" s="258">
        <f>F45+F46+G45+G46+H45</f>
        <v>150</v>
      </c>
      <c r="F44" s="64"/>
      <c r="G44" s="65"/>
      <c r="H44" s="78"/>
      <c r="I44" s="280">
        <f>J45+J46+K45+K46</f>
        <v>700</v>
      </c>
      <c r="J44" s="64"/>
      <c r="K44" s="65"/>
      <c r="L44" s="311">
        <f>M45+M46+N45+N46</f>
        <v>600</v>
      </c>
      <c r="M44" s="64"/>
      <c r="N44" s="65"/>
      <c r="O44" s="55">
        <v>300</v>
      </c>
    </row>
    <row r="45" spans="1:15" ht="19.5" customHeight="1" thickBot="1">
      <c r="A45" s="317"/>
      <c r="B45" s="269"/>
      <c r="C45" s="54">
        <v>2008</v>
      </c>
      <c r="D45" s="276"/>
      <c r="E45" s="263"/>
      <c r="F45" s="66">
        <v>0</v>
      </c>
      <c r="G45" s="67">
        <v>0</v>
      </c>
      <c r="H45" s="84">
        <v>0</v>
      </c>
      <c r="I45" s="281"/>
      <c r="J45" s="66">
        <v>200</v>
      </c>
      <c r="K45" s="67">
        <v>0</v>
      </c>
      <c r="L45" s="312"/>
      <c r="M45" s="66">
        <v>100</v>
      </c>
      <c r="N45" s="67">
        <v>0</v>
      </c>
      <c r="O45" s="56">
        <v>150</v>
      </c>
    </row>
    <row r="46" spans="1:15" ht="19.5" customHeight="1" thickBot="1">
      <c r="A46" s="317"/>
      <c r="B46" s="269"/>
      <c r="C46" s="59"/>
      <c r="D46" s="284"/>
      <c r="E46" s="263"/>
      <c r="F46" s="68">
        <v>150</v>
      </c>
      <c r="G46" s="70">
        <v>0</v>
      </c>
      <c r="H46" s="85"/>
      <c r="I46" s="282"/>
      <c r="J46" s="68">
        <v>100</v>
      </c>
      <c r="K46" s="70">
        <v>400</v>
      </c>
      <c r="L46" s="313"/>
      <c r="M46" s="68">
        <v>100</v>
      </c>
      <c r="N46" s="70">
        <v>400</v>
      </c>
      <c r="O46" s="60">
        <v>200</v>
      </c>
    </row>
    <row r="47" spans="1:15" ht="19.5" customHeight="1" thickBot="1">
      <c r="A47" s="314">
        <v>12</v>
      </c>
      <c r="B47" s="254" t="s">
        <v>33</v>
      </c>
      <c r="C47" s="58" t="s">
        <v>10</v>
      </c>
      <c r="D47" s="253">
        <f>E47+I47+L47+O47+O48+O49</f>
        <v>1811</v>
      </c>
      <c r="E47" s="258">
        <f>F48+F49+G48+G49+H48</f>
        <v>261</v>
      </c>
      <c r="F47" s="64"/>
      <c r="G47" s="65"/>
      <c r="H47" s="78"/>
      <c r="I47" s="280">
        <f>J48+J49+K48+K49</f>
        <v>515</v>
      </c>
      <c r="J47" s="64"/>
      <c r="K47" s="65"/>
      <c r="L47" s="311">
        <f>M48+M49+N48+N49</f>
        <v>200</v>
      </c>
      <c r="M47" s="64"/>
      <c r="N47" s="65"/>
      <c r="O47" s="55">
        <v>215</v>
      </c>
    </row>
    <row r="48" spans="1:15" ht="19.5" customHeight="1" thickBot="1">
      <c r="A48" s="315"/>
      <c r="B48" s="254"/>
      <c r="C48" s="54">
        <v>2007</v>
      </c>
      <c r="D48" s="276"/>
      <c r="E48" s="263"/>
      <c r="F48" s="66">
        <v>211</v>
      </c>
      <c r="G48" s="67">
        <v>0</v>
      </c>
      <c r="H48" s="84">
        <v>50</v>
      </c>
      <c r="I48" s="281"/>
      <c r="J48" s="66">
        <v>294</v>
      </c>
      <c r="K48" s="67">
        <v>0</v>
      </c>
      <c r="L48" s="312"/>
      <c r="M48" s="66">
        <v>100</v>
      </c>
      <c r="N48" s="67">
        <v>0</v>
      </c>
      <c r="O48" s="56">
        <v>420</v>
      </c>
    </row>
    <row r="49" spans="1:15" ht="19.5" customHeight="1" thickBot="1">
      <c r="A49" s="315"/>
      <c r="B49" s="254"/>
      <c r="C49" s="54"/>
      <c r="D49" s="284"/>
      <c r="E49" s="263"/>
      <c r="F49" s="68">
        <v>0</v>
      </c>
      <c r="G49" s="69">
        <v>0</v>
      </c>
      <c r="H49" s="85"/>
      <c r="I49" s="282"/>
      <c r="J49" s="68">
        <v>221</v>
      </c>
      <c r="K49" s="69">
        <v>0</v>
      </c>
      <c r="L49" s="313"/>
      <c r="M49" s="68">
        <v>100</v>
      </c>
      <c r="N49" s="69">
        <v>0</v>
      </c>
      <c r="O49" s="57">
        <v>200</v>
      </c>
    </row>
    <row r="50" spans="1:15" ht="19.5" customHeight="1" thickBot="1">
      <c r="A50" s="314">
        <v>13</v>
      </c>
      <c r="B50" s="269" t="s">
        <v>24</v>
      </c>
      <c r="C50" s="58" t="s">
        <v>10</v>
      </c>
      <c r="D50" s="253">
        <f>E50+I50+L50+O50+O51+O52</f>
        <v>460</v>
      </c>
      <c r="E50" s="258">
        <f>F51+F52+G51+G52+H51</f>
        <v>10</v>
      </c>
      <c r="F50" s="64"/>
      <c r="G50" s="65"/>
      <c r="H50" s="78"/>
      <c r="I50" s="280">
        <f>J51+J52+K51+K52</f>
        <v>450</v>
      </c>
      <c r="J50" s="64"/>
      <c r="K50" s="65"/>
      <c r="L50" s="311">
        <f>M51+M52+N51+N52</f>
        <v>0</v>
      </c>
      <c r="M50" s="64"/>
      <c r="N50" s="65"/>
      <c r="O50" s="55">
        <v>0</v>
      </c>
    </row>
    <row r="51" spans="1:15" ht="19.5" customHeight="1" thickBot="1">
      <c r="A51" s="315"/>
      <c r="B51" s="269"/>
      <c r="C51" s="54">
        <v>2005</v>
      </c>
      <c r="D51" s="276"/>
      <c r="E51" s="263"/>
      <c r="F51" s="66">
        <v>0</v>
      </c>
      <c r="G51" s="67">
        <v>0</v>
      </c>
      <c r="H51" s="84">
        <v>0</v>
      </c>
      <c r="I51" s="281"/>
      <c r="J51" s="66">
        <v>250</v>
      </c>
      <c r="K51" s="67">
        <v>0</v>
      </c>
      <c r="L51" s="312"/>
      <c r="M51" s="66">
        <v>0</v>
      </c>
      <c r="N51" s="67">
        <v>0</v>
      </c>
      <c r="O51" s="56">
        <v>0</v>
      </c>
    </row>
    <row r="52" spans="1:15" ht="19.5" customHeight="1" thickBot="1">
      <c r="A52" s="315"/>
      <c r="B52" s="269"/>
      <c r="C52" s="59"/>
      <c r="D52" s="284"/>
      <c r="E52" s="263"/>
      <c r="F52" s="68">
        <v>10</v>
      </c>
      <c r="G52" s="70">
        <v>0</v>
      </c>
      <c r="H52" s="85"/>
      <c r="I52" s="282"/>
      <c r="J52" s="68">
        <v>200</v>
      </c>
      <c r="K52" s="70">
        <v>0</v>
      </c>
      <c r="L52" s="313"/>
      <c r="M52" s="68">
        <v>0</v>
      </c>
      <c r="N52" s="70">
        <v>0</v>
      </c>
      <c r="O52" s="60">
        <v>0</v>
      </c>
    </row>
    <row r="53" spans="1:15" ht="19.5" customHeight="1" thickBot="1">
      <c r="A53" s="316">
        <v>14</v>
      </c>
      <c r="B53" s="269" t="s">
        <v>41</v>
      </c>
      <c r="C53" s="58">
        <v>2004</v>
      </c>
      <c r="D53" s="253">
        <f>E53+I53+L53+O53+O54+O55</f>
        <v>1000</v>
      </c>
      <c r="E53" s="258">
        <f>F54+F55+G54+G55+H54</f>
        <v>120</v>
      </c>
      <c r="F53" s="64"/>
      <c r="G53" s="65"/>
      <c r="H53" s="78"/>
      <c r="I53" s="280">
        <f>J54+J55+K54+K55</f>
        <v>880</v>
      </c>
      <c r="J53" s="64"/>
      <c r="K53" s="65"/>
      <c r="L53" s="311">
        <f>M54+M55+N54+N55</f>
        <v>0</v>
      </c>
      <c r="M53" s="64"/>
      <c r="N53" s="65"/>
      <c r="O53" s="55">
        <v>0</v>
      </c>
    </row>
    <row r="54" spans="1:15" ht="19.5" customHeight="1" thickBot="1">
      <c r="A54" s="317"/>
      <c r="B54" s="269"/>
      <c r="C54" s="54">
        <v>2005</v>
      </c>
      <c r="D54" s="276"/>
      <c r="E54" s="263"/>
      <c r="F54" s="66">
        <v>0</v>
      </c>
      <c r="G54" s="67">
        <v>60</v>
      </c>
      <c r="H54" s="84">
        <v>0</v>
      </c>
      <c r="I54" s="281"/>
      <c r="J54" s="66">
        <v>350</v>
      </c>
      <c r="K54" s="67">
        <v>0</v>
      </c>
      <c r="L54" s="312"/>
      <c r="M54" s="66">
        <v>0</v>
      </c>
      <c r="N54" s="67">
        <v>0</v>
      </c>
      <c r="O54" s="56">
        <v>0</v>
      </c>
    </row>
    <row r="55" spans="1:15" ht="19.5" customHeight="1" thickBot="1">
      <c r="A55" s="317"/>
      <c r="B55" s="286"/>
      <c r="C55" s="54"/>
      <c r="D55" s="284"/>
      <c r="E55" s="263"/>
      <c r="F55" s="68">
        <v>60</v>
      </c>
      <c r="G55" s="69">
        <v>0</v>
      </c>
      <c r="H55" s="85"/>
      <c r="I55" s="282"/>
      <c r="J55" s="68">
        <v>530</v>
      </c>
      <c r="K55" s="69">
        <v>0</v>
      </c>
      <c r="L55" s="313"/>
      <c r="M55" s="68">
        <v>0</v>
      </c>
      <c r="N55" s="69">
        <v>0</v>
      </c>
      <c r="O55" s="60">
        <v>0</v>
      </c>
    </row>
    <row r="56" spans="1:15" ht="19.5" customHeight="1" thickBot="1">
      <c r="A56" s="314">
        <v>15</v>
      </c>
      <c r="B56" s="269" t="s">
        <v>15</v>
      </c>
      <c r="C56" s="58" t="s">
        <v>10</v>
      </c>
      <c r="D56" s="259">
        <f>E56+I56+L56+O56+O57+O58</f>
        <v>700</v>
      </c>
      <c r="E56" s="258">
        <f>F57+F58+G57+G58+H57</f>
        <v>50</v>
      </c>
      <c r="F56" s="64"/>
      <c r="G56" s="65"/>
      <c r="H56" s="78"/>
      <c r="I56" s="258">
        <f>J57+J58+K57+K58</f>
        <v>150</v>
      </c>
      <c r="J56" s="64"/>
      <c r="K56" s="65"/>
      <c r="L56" s="258">
        <f>M57+M58+N57+N58</f>
        <v>50</v>
      </c>
      <c r="M56" s="64"/>
      <c r="N56" s="65"/>
      <c r="O56" s="55">
        <v>250</v>
      </c>
    </row>
    <row r="57" spans="1:15" ht="19.5" customHeight="1" thickBot="1">
      <c r="A57" s="315"/>
      <c r="B57" s="256"/>
      <c r="C57" s="54">
        <v>2008</v>
      </c>
      <c r="D57" s="260"/>
      <c r="E57" s="263"/>
      <c r="F57" s="66">
        <v>0</v>
      </c>
      <c r="G57" s="67">
        <v>0</v>
      </c>
      <c r="H57" s="79">
        <v>0</v>
      </c>
      <c r="I57" s="263"/>
      <c r="J57" s="66">
        <v>100</v>
      </c>
      <c r="K57" s="67">
        <v>0</v>
      </c>
      <c r="L57" s="258"/>
      <c r="M57" s="66">
        <v>0</v>
      </c>
      <c r="N57" s="67">
        <v>0</v>
      </c>
      <c r="O57" s="56">
        <v>200</v>
      </c>
    </row>
    <row r="58" spans="1:15" ht="19.5" customHeight="1" thickBot="1">
      <c r="A58" s="315"/>
      <c r="B58" s="256"/>
      <c r="C58" s="59"/>
      <c r="D58" s="260"/>
      <c r="E58" s="263"/>
      <c r="F58" s="68">
        <v>50</v>
      </c>
      <c r="G58" s="70">
        <v>0</v>
      </c>
      <c r="H58" s="80"/>
      <c r="I58" s="263"/>
      <c r="J58" s="68">
        <v>50</v>
      </c>
      <c r="K58" s="70">
        <v>0</v>
      </c>
      <c r="L58" s="258"/>
      <c r="M58" s="68">
        <v>50</v>
      </c>
      <c r="N58" s="70">
        <v>0</v>
      </c>
      <c r="O58" s="60">
        <v>0</v>
      </c>
    </row>
    <row r="59" spans="1:15" ht="19.5" customHeight="1" thickBot="1">
      <c r="A59" s="314">
        <v>16</v>
      </c>
      <c r="B59" s="269" t="s">
        <v>16</v>
      </c>
      <c r="C59" s="58" t="s">
        <v>10</v>
      </c>
      <c r="D59" s="259">
        <f>E59+I59+L59+O59+O60+O61</f>
        <v>1040</v>
      </c>
      <c r="E59" s="258">
        <f>F60+F61+G60+G61+H60</f>
        <v>500</v>
      </c>
      <c r="F59" s="64"/>
      <c r="G59" s="65"/>
      <c r="H59" s="78"/>
      <c r="I59" s="258">
        <f>J60+J61+K60+K61</f>
        <v>540</v>
      </c>
      <c r="J59" s="64"/>
      <c r="K59" s="65"/>
      <c r="L59" s="258">
        <f>M60+M61+N60+N61</f>
        <v>0</v>
      </c>
      <c r="M59" s="64"/>
      <c r="N59" s="65"/>
      <c r="O59" s="55">
        <v>0</v>
      </c>
    </row>
    <row r="60" spans="1:15" ht="19.5" customHeight="1" thickBot="1">
      <c r="A60" s="315"/>
      <c r="B60" s="269"/>
      <c r="C60" s="54">
        <v>2005</v>
      </c>
      <c r="D60" s="260"/>
      <c r="E60" s="263"/>
      <c r="F60" s="66">
        <v>0</v>
      </c>
      <c r="G60" s="67">
        <v>0</v>
      </c>
      <c r="H60" s="79">
        <v>0</v>
      </c>
      <c r="I60" s="263"/>
      <c r="J60" s="66">
        <v>480</v>
      </c>
      <c r="K60" s="67">
        <v>0</v>
      </c>
      <c r="L60" s="258"/>
      <c r="M60" s="66">
        <v>0</v>
      </c>
      <c r="N60" s="67">
        <v>0</v>
      </c>
      <c r="O60" s="56">
        <v>0</v>
      </c>
    </row>
    <row r="61" spans="1:15" ht="19.5" customHeight="1" thickBot="1">
      <c r="A61" s="315"/>
      <c r="B61" s="269"/>
      <c r="C61" s="59"/>
      <c r="D61" s="260"/>
      <c r="E61" s="263"/>
      <c r="F61" s="68">
        <v>500</v>
      </c>
      <c r="G61" s="70">
        <v>0</v>
      </c>
      <c r="H61" s="80"/>
      <c r="I61" s="263"/>
      <c r="J61" s="68">
        <v>60</v>
      </c>
      <c r="K61" s="70">
        <v>0</v>
      </c>
      <c r="L61" s="258"/>
      <c r="M61" s="68">
        <v>0</v>
      </c>
      <c r="N61" s="70">
        <v>0</v>
      </c>
      <c r="O61" s="60">
        <v>0</v>
      </c>
    </row>
    <row r="62" spans="1:15" ht="19.5" customHeight="1" thickBot="1">
      <c r="A62" s="316">
        <v>17</v>
      </c>
      <c r="B62" s="269" t="s">
        <v>11</v>
      </c>
      <c r="C62" s="54" t="s">
        <v>10</v>
      </c>
      <c r="D62" s="259">
        <f>E62+I62+L62+O62+O63+O64</f>
        <v>300</v>
      </c>
      <c r="E62" s="258">
        <f>F63+F64+G63+G64+H63</f>
        <v>50</v>
      </c>
      <c r="F62" s="72"/>
      <c r="G62" s="65"/>
      <c r="H62" s="78"/>
      <c r="I62" s="258">
        <f>J63+J64+K63+K64</f>
        <v>50</v>
      </c>
      <c r="J62" s="72"/>
      <c r="K62" s="65"/>
      <c r="L62" s="311">
        <f>M63+M64+N63+N64</f>
        <v>50</v>
      </c>
      <c r="M62" s="72"/>
      <c r="N62" s="65"/>
      <c r="O62" s="55">
        <v>150</v>
      </c>
    </row>
    <row r="63" spans="1:15" ht="19.5" customHeight="1" thickBot="1">
      <c r="A63" s="317"/>
      <c r="B63" s="269"/>
      <c r="C63" s="54">
        <v>2008</v>
      </c>
      <c r="D63" s="260"/>
      <c r="E63" s="263"/>
      <c r="F63" s="66">
        <v>0</v>
      </c>
      <c r="G63" s="67">
        <v>0</v>
      </c>
      <c r="H63" s="84">
        <v>0</v>
      </c>
      <c r="I63" s="263"/>
      <c r="J63" s="66">
        <v>50</v>
      </c>
      <c r="K63" s="67">
        <v>0</v>
      </c>
      <c r="L63" s="312"/>
      <c r="M63" s="66">
        <v>50</v>
      </c>
      <c r="N63" s="67">
        <v>0</v>
      </c>
      <c r="O63" s="56">
        <v>0</v>
      </c>
    </row>
    <row r="64" spans="1:15" ht="19.5" customHeight="1" thickBot="1">
      <c r="A64" s="317"/>
      <c r="B64" s="269"/>
      <c r="C64" s="59"/>
      <c r="D64" s="260"/>
      <c r="E64" s="263"/>
      <c r="F64" s="68">
        <v>50</v>
      </c>
      <c r="G64" s="70">
        <v>0</v>
      </c>
      <c r="H64" s="85"/>
      <c r="I64" s="263"/>
      <c r="J64" s="68">
        <v>0</v>
      </c>
      <c r="K64" s="70">
        <v>0</v>
      </c>
      <c r="L64" s="313"/>
      <c r="M64" s="68">
        <v>0</v>
      </c>
      <c r="N64" s="70">
        <v>0</v>
      </c>
      <c r="O64" s="60">
        <v>0</v>
      </c>
    </row>
    <row r="65" spans="1:15" ht="24" customHeight="1" thickBot="1">
      <c r="A65" s="314">
        <v>18</v>
      </c>
      <c r="B65" s="285" t="s">
        <v>46</v>
      </c>
      <c r="C65" s="54" t="s">
        <v>10</v>
      </c>
      <c r="D65" s="259">
        <f>E65+I65+L65+O65+O66+O67</f>
        <v>980.605</v>
      </c>
      <c r="E65" s="258">
        <f>F66+F67+G66+G67+H66</f>
        <v>300</v>
      </c>
      <c r="F65" s="72"/>
      <c r="G65" s="74"/>
      <c r="H65" s="79"/>
      <c r="I65" s="258">
        <f>J66+J67+K66+K67</f>
        <v>680.605</v>
      </c>
      <c r="J65" s="72"/>
      <c r="K65" s="74"/>
      <c r="L65" s="258">
        <f>M66+M67+N66+N67</f>
        <v>0</v>
      </c>
      <c r="M65" s="72"/>
      <c r="N65" s="74"/>
      <c r="O65" s="75">
        <v>0</v>
      </c>
    </row>
    <row r="66" spans="1:15" ht="24" customHeight="1" thickBot="1">
      <c r="A66" s="315"/>
      <c r="B66" s="287"/>
      <c r="C66" s="54">
        <v>2005</v>
      </c>
      <c r="D66" s="260"/>
      <c r="E66" s="263"/>
      <c r="F66" s="72">
        <v>56</v>
      </c>
      <c r="G66" s="74">
        <v>0</v>
      </c>
      <c r="H66" s="84">
        <v>0</v>
      </c>
      <c r="I66" s="263"/>
      <c r="J66" s="72">
        <v>380.605</v>
      </c>
      <c r="K66" s="74">
        <v>0</v>
      </c>
      <c r="L66" s="258"/>
      <c r="M66" s="72">
        <v>0</v>
      </c>
      <c r="N66" s="74">
        <v>0</v>
      </c>
      <c r="O66" s="56">
        <v>0</v>
      </c>
    </row>
    <row r="67" spans="1:15" ht="26.25" customHeight="1" thickBot="1">
      <c r="A67" s="315"/>
      <c r="B67" s="287"/>
      <c r="C67" s="54"/>
      <c r="D67" s="260"/>
      <c r="E67" s="263"/>
      <c r="F67" s="68">
        <v>244</v>
      </c>
      <c r="G67" s="70">
        <v>0</v>
      </c>
      <c r="H67" s="85"/>
      <c r="I67" s="263"/>
      <c r="J67" s="68">
        <v>300</v>
      </c>
      <c r="K67" s="70">
        <v>0</v>
      </c>
      <c r="L67" s="258"/>
      <c r="M67" s="68">
        <v>0</v>
      </c>
      <c r="N67" s="70">
        <v>0</v>
      </c>
      <c r="O67" s="60">
        <v>0</v>
      </c>
    </row>
    <row r="68" spans="1:15" ht="19.5" customHeight="1" thickBot="1">
      <c r="A68" s="314">
        <v>19</v>
      </c>
      <c r="B68" s="254" t="s">
        <v>53</v>
      </c>
      <c r="C68" s="58" t="s">
        <v>10</v>
      </c>
      <c r="D68" s="253">
        <f>E68+I68+L68+O68+O69+O70</f>
        <v>700</v>
      </c>
      <c r="E68" s="258">
        <f>F69+F70+G69+G70+H69</f>
        <v>100</v>
      </c>
      <c r="F68" s="64"/>
      <c r="G68" s="65"/>
      <c r="H68" s="78"/>
      <c r="I68" s="280">
        <f>J69+J70+K69+K70</f>
        <v>600</v>
      </c>
      <c r="J68" s="64"/>
      <c r="K68" s="65"/>
      <c r="L68" s="258">
        <f>M69+M70+N69+N70</f>
        <v>0</v>
      </c>
      <c r="M68" s="64"/>
      <c r="N68" s="65"/>
      <c r="O68" s="76">
        <v>0</v>
      </c>
    </row>
    <row r="69" spans="1:15" ht="19.5" customHeight="1" thickBot="1">
      <c r="A69" s="315"/>
      <c r="B69" s="288"/>
      <c r="C69" s="54">
        <v>2005</v>
      </c>
      <c r="D69" s="276"/>
      <c r="E69" s="263"/>
      <c r="F69" s="72">
        <v>0</v>
      </c>
      <c r="G69" s="74">
        <v>0</v>
      </c>
      <c r="H69" s="84">
        <v>0</v>
      </c>
      <c r="I69" s="281"/>
      <c r="J69" s="72">
        <v>0</v>
      </c>
      <c r="K69" s="74">
        <v>0</v>
      </c>
      <c r="L69" s="258"/>
      <c r="M69" s="72">
        <v>0</v>
      </c>
      <c r="N69" s="74">
        <v>0</v>
      </c>
      <c r="O69" s="56">
        <v>0</v>
      </c>
    </row>
    <row r="70" spans="1:15" ht="24.75" customHeight="1" thickBot="1">
      <c r="A70" s="315"/>
      <c r="B70" s="288"/>
      <c r="C70" s="59"/>
      <c r="D70" s="284"/>
      <c r="E70" s="263"/>
      <c r="F70" s="68">
        <v>100</v>
      </c>
      <c r="G70" s="70">
        <v>0</v>
      </c>
      <c r="H70" s="85"/>
      <c r="I70" s="282"/>
      <c r="J70" s="68">
        <v>600</v>
      </c>
      <c r="K70" s="70">
        <v>0</v>
      </c>
      <c r="L70" s="258"/>
      <c r="M70" s="68">
        <v>0</v>
      </c>
      <c r="N70" s="70">
        <v>0</v>
      </c>
      <c r="O70" s="60">
        <v>0</v>
      </c>
    </row>
    <row r="71" spans="1:15" ht="36.75" customHeight="1" thickBot="1">
      <c r="A71" s="316">
        <v>20</v>
      </c>
      <c r="B71" s="269" t="s">
        <v>52</v>
      </c>
      <c r="C71" s="58" t="s">
        <v>10</v>
      </c>
      <c r="D71" s="259">
        <f>E71+I71+L71+O71+O72+O73</f>
        <v>1400</v>
      </c>
      <c r="E71" s="258">
        <f>F72+F73+G72+G73+H72</f>
        <v>296</v>
      </c>
      <c r="F71" s="64"/>
      <c r="G71" s="65"/>
      <c r="H71" s="78"/>
      <c r="I71" s="258">
        <f>J72+J73+K72+K73</f>
        <v>754</v>
      </c>
      <c r="J71" s="64"/>
      <c r="K71" s="65"/>
      <c r="L71" s="258">
        <f>M72+M73+N72+N73</f>
        <v>350</v>
      </c>
      <c r="M71" s="64"/>
      <c r="N71" s="65"/>
      <c r="O71" s="55">
        <v>0</v>
      </c>
    </row>
    <row r="72" spans="1:15" ht="28.5" customHeight="1" thickBot="1">
      <c r="A72" s="317"/>
      <c r="B72" s="269"/>
      <c r="C72" s="54">
        <v>2006</v>
      </c>
      <c r="D72" s="260"/>
      <c r="E72" s="263"/>
      <c r="F72" s="66">
        <v>51</v>
      </c>
      <c r="G72" s="67">
        <v>0</v>
      </c>
      <c r="H72" s="84">
        <v>95</v>
      </c>
      <c r="I72" s="263"/>
      <c r="J72" s="66">
        <v>0</v>
      </c>
      <c r="K72" s="67">
        <v>0</v>
      </c>
      <c r="L72" s="258"/>
      <c r="M72" s="66">
        <v>0</v>
      </c>
      <c r="N72" s="67">
        <v>0</v>
      </c>
      <c r="O72" s="56">
        <v>0</v>
      </c>
    </row>
    <row r="73" spans="1:15" ht="28.5" customHeight="1" thickBot="1">
      <c r="A73" s="317"/>
      <c r="B73" s="269"/>
      <c r="C73" s="59"/>
      <c r="D73" s="260"/>
      <c r="E73" s="263"/>
      <c r="F73" s="68">
        <v>150</v>
      </c>
      <c r="G73" s="70">
        <v>0</v>
      </c>
      <c r="H73" s="85"/>
      <c r="I73" s="263"/>
      <c r="J73" s="68">
        <v>754</v>
      </c>
      <c r="K73" s="70">
        <v>0</v>
      </c>
      <c r="L73" s="258"/>
      <c r="M73" s="68">
        <v>350</v>
      </c>
      <c r="N73" s="70">
        <v>0</v>
      </c>
      <c r="O73" s="60">
        <v>0</v>
      </c>
    </row>
    <row r="74" spans="1:15" ht="28.5" customHeight="1" thickBot="1">
      <c r="A74" s="314">
        <v>21</v>
      </c>
      <c r="B74" s="296" t="s">
        <v>54</v>
      </c>
      <c r="C74" s="58" t="s">
        <v>10</v>
      </c>
      <c r="D74" s="259">
        <f>E74+I74+L74+O74+O75+O76</f>
        <v>180</v>
      </c>
      <c r="E74" s="258">
        <f>F75+F76+G75+G76+H75</f>
        <v>6</v>
      </c>
      <c r="F74" s="64"/>
      <c r="G74" s="65"/>
      <c r="H74" s="123"/>
      <c r="I74" s="258">
        <f>J75+J76+K75+K76</f>
        <v>174</v>
      </c>
      <c r="J74" s="64"/>
      <c r="K74" s="65"/>
      <c r="L74" s="258">
        <f>M75+M76+N75+N76</f>
        <v>0</v>
      </c>
      <c r="M74" s="64"/>
      <c r="N74" s="64"/>
      <c r="O74" s="122">
        <v>0</v>
      </c>
    </row>
    <row r="75" spans="1:15" ht="28.5" customHeight="1" thickBot="1">
      <c r="A75" s="315"/>
      <c r="B75" s="297"/>
      <c r="C75" s="54">
        <v>2005</v>
      </c>
      <c r="D75" s="260"/>
      <c r="E75" s="263"/>
      <c r="F75" s="66">
        <v>6</v>
      </c>
      <c r="G75" s="67">
        <v>0</v>
      </c>
      <c r="H75" s="84">
        <v>0</v>
      </c>
      <c r="I75" s="263"/>
      <c r="J75" s="66">
        <v>78</v>
      </c>
      <c r="K75" s="67">
        <v>0</v>
      </c>
      <c r="L75" s="258"/>
      <c r="M75" s="66">
        <v>0</v>
      </c>
      <c r="N75" s="66">
        <v>0</v>
      </c>
      <c r="O75" s="95">
        <v>0</v>
      </c>
    </row>
    <row r="76" spans="1:15" ht="28.5" customHeight="1" thickBot="1">
      <c r="A76" s="315"/>
      <c r="B76" s="298"/>
      <c r="C76" s="59"/>
      <c r="D76" s="260"/>
      <c r="E76" s="263"/>
      <c r="F76" s="68">
        <v>0</v>
      </c>
      <c r="G76" s="70">
        <v>0</v>
      </c>
      <c r="H76" s="85"/>
      <c r="I76" s="263"/>
      <c r="J76" s="68">
        <v>96</v>
      </c>
      <c r="K76" s="70">
        <v>0</v>
      </c>
      <c r="L76" s="258"/>
      <c r="M76" s="68">
        <v>0</v>
      </c>
      <c r="N76" s="68">
        <v>0</v>
      </c>
      <c r="O76" s="96">
        <v>0</v>
      </c>
    </row>
    <row r="77" spans="1:17" ht="19.5" customHeight="1" thickBot="1">
      <c r="A77" s="28"/>
      <c r="B77" s="30"/>
      <c r="C77" s="26"/>
      <c r="D77" s="102"/>
      <c r="E77" s="119"/>
      <c r="F77" s="103"/>
      <c r="G77" s="103"/>
      <c r="H77" s="104"/>
      <c r="I77" s="120"/>
      <c r="J77" s="103"/>
      <c r="K77" s="103"/>
      <c r="L77" s="121"/>
      <c r="M77" s="103"/>
      <c r="N77" s="105"/>
      <c r="O77" s="106">
        <f>O14+O17+O20+O23+O26+O29+O32+O35+O38+O41+O44+O47+O50+O53+O56+O59+O62+O65+O68+O71+O74</f>
        <v>12714</v>
      </c>
      <c r="Q77" s="100" t="s">
        <v>55</v>
      </c>
    </row>
    <row r="78" spans="1:17" ht="25.5" customHeight="1" thickBot="1">
      <c r="A78" s="27"/>
      <c r="B78" s="289" t="s">
        <v>0</v>
      </c>
      <c r="C78" s="62"/>
      <c r="D78" s="291">
        <f>SUM(D14:D76)</f>
        <v>217824.086</v>
      </c>
      <c r="E78" s="293">
        <f>SUM(E14:E76)</f>
        <v>12622.481</v>
      </c>
      <c r="F78" s="107">
        <f>F15+F18+F21+F24+F27+F30+F33+F36+F39+F42+F45+F48+F51+F54+F57+F60+F63+F66+F69+F72+F75</f>
        <v>520.5</v>
      </c>
      <c r="G78" s="107">
        <f>G15+G18+G21+G24+G27+G30+G33+G36+G39+G42+G45+G48+G51+G54+G57+G60+G63+G66+G69+G72+G75</f>
        <v>264.5</v>
      </c>
      <c r="H78" s="108">
        <f>SUM(H14:H76)</f>
        <v>328.9</v>
      </c>
      <c r="I78" s="293">
        <f>SUM(I14:I76)</f>
        <v>48217.605</v>
      </c>
      <c r="J78" s="107">
        <f>J15+J18+J21+J24+J27+J30+J33+J36+J39+J42+J45+J48+J51+J54+J57+J60+J63+J66+J69+J72+J75</f>
        <v>18980.605</v>
      </c>
      <c r="K78" s="107">
        <f>K15+K18+K21+K24+K27+K30+K33+K36+K39+K42+K45+K48+K51+K54+K57+K60+K63+K72+K75</f>
        <v>1000</v>
      </c>
      <c r="L78" s="293">
        <f>SUM(L14:L73)</f>
        <v>77113</v>
      </c>
      <c r="M78" s="107">
        <f>M15+M18+M21+M24+M27+M30+M33+M36+M39+M42+M45+M48+M51+M54+M57+M60+M63+M66+M69+M72</f>
        <v>19210</v>
      </c>
      <c r="N78" s="109">
        <f>N15+N18+N21+N24+N27+N30+N33+N36+N39+N42+N45+N48+N51+N54+N57+N60+N63+N72</f>
        <v>200</v>
      </c>
      <c r="O78" s="110">
        <f>O15+O18+O21+O24+O27+O30+O33+O36+O39+O42+O45+O48+O51+O54+O57+O60+O63+O66+O69+O72+O75</f>
        <v>20452</v>
      </c>
      <c r="Q78" s="100" t="s">
        <v>56</v>
      </c>
    </row>
    <row r="79" spans="1:18" ht="25.5" customHeight="1" thickBot="1">
      <c r="A79" s="29"/>
      <c r="B79" s="290"/>
      <c r="C79" s="31"/>
      <c r="D79" s="292"/>
      <c r="E79" s="294"/>
      <c r="F79" s="108">
        <f>F16+F19+F22+F25+F28+F31+F34+F37+F40+F43+F46+F49+F52+F55+F58+F61+F64+F67+F70+F73+F76</f>
        <v>11008.581</v>
      </c>
      <c r="G79" s="111">
        <f>G16+G19+G22+G25+G28+G31+G34+G37+G40+G43+G46+G49+G52+G55+G58+G61+G64+G67+G70+G73+G76</f>
        <v>500</v>
      </c>
      <c r="H79" s="112"/>
      <c r="I79" s="295"/>
      <c r="J79" s="107">
        <f>J16+J19+J22+J25+J28+J31+J34+J37+J40+J43+J46+J49+J52+J55+J58+J61+J64+J67+J70+J73+J76</f>
        <v>5638</v>
      </c>
      <c r="K79" s="107">
        <f>K16+K19+K22+K25+K28+K31+K34+K37+K40+K43+K46+K49+K52+K55+K58+K61+K64+K73+K76</f>
        <v>22599</v>
      </c>
      <c r="L79" s="295"/>
      <c r="M79" s="107">
        <f>M16+M19+M22+M25+M28+M31+M34+M37+M40+M43+M46+M49+M52+M55+M58+M61+M64+M67+M70+M73+M76</f>
        <v>12501</v>
      </c>
      <c r="N79" s="109">
        <f>N16+N19+N22+N25+N28+N31+N34+N37+N40+N43+N46+N49+N52+N55+N58+N61+N64+N73+N76</f>
        <v>45202</v>
      </c>
      <c r="O79" s="113">
        <f>O16+O19+O22+O25+O28+O31+O34+O37+O40+O43+O46+O49+O52+O55+O58+O61+O64+O67+O70+O73+O76</f>
        <v>46705</v>
      </c>
      <c r="P79" s="45"/>
      <c r="Q79" s="101" t="s">
        <v>57</v>
      </c>
      <c r="R79" s="45"/>
    </row>
    <row r="80" spans="1:17" ht="19.5" customHeight="1" thickBot="1">
      <c r="A80" s="18"/>
      <c r="B80" s="24"/>
      <c r="C80" s="19"/>
      <c r="D80" s="114"/>
      <c r="E80" s="115"/>
      <c r="F80" s="116">
        <f>SUM(F78:F79)</f>
        <v>11529.081</v>
      </c>
      <c r="G80" s="117"/>
      <c r="H80" s="117"/>
      <c r="I80" s="118"/>
      <c r="J80" s="106">
        <f>SUM(J78:J79)</f>
        <v>24618.605</v>
      </c>
      <c r="K80" s="117"/>
      <c r="L80" s="118"/>
      <c r="M80" s="106">
        <f>SUM(M78:M79)</f>
        <v>31711</v>
      </c>
      <c r="N80" s="117"/>
      <c r="O80" s="106">
        <f>SUM(O77:O79)</f>
        <v>79871</v>
      </c>
      <c r="Q80" s="16"/>
    </row>
    <row r="81" spans="1:15" ht="19.5" customHeight="1">
      <c r="A81" s="18"/>
      <c r="B81" s="24"/>
      <c r="C81" s="19"/>
      <c r="D81" s="20"/>
      <c r="E81" s="21"/>
      <c r="F81" s="22"/>
      <c r="G81" s="22"/>
      <c r="H81" s="22"/>
      <c r="I81" s="20"/>
      <c r="J81" s="22"/>
      <c r="K81" s="22"/>
      <c r="L81" s="20"/>
      <c r="M81" s="22"/>
      <c r="N81" s="22"/>
      <c r="O81" s="23"/>
    </row>
    <row r="82" spans="1:15" ht="19.5" customHeight="1">
      <c r="A82" s="18"/>
      <c r="B82" s="147" t="s">
        <v>75</v>
      </c>
      <c r="C82" s="19"/>
      <c r="D82" s="149">
        <f>SUM(E82:O82)</f>
        <v>217824.086</v>
      </c>
      <c r="E82" s="148">
        <f>SUM(F78:H79)</f>
        <v>12622.481</v>
      </c>
      <c r="F82" s="148"/>
      <c r="G82" s="148"/>
      <c r="H82" s="148"/>
      <c r="I82" s="148">
        <f>SUM(J78:K79)</f>
        <v>48217.604999999996</v>
      </c>
      <c r="J82" s="148"/>
      <c r="K82" s="148"/>
      <c r="L82" s="148">
        <f>SUM(M78:N79)</f>
        <v>77113</v>
      </c>
      <c r="M82" s="148"/>
      <c r="N82" s="148"/>
      <c r="O82" s="148">
        <f>O80</f>
        <v>79871</v>
      </c>
    </row>
    <row r="83" spans="1:15" ht="19.5" customHeight="1">
      <c r="A83" s="18"/>
      <c r="B83" s="97"/>
      <c r="C83" s="97"/>
      <c r="D83" s="97"/>
      <c r="E83" s="97"/>
      <c r="F83" s="97"/>
      <c r="G83" s="97"/>
      <c r="H83" s="97"/>
      <c r="I83" s="97"/>
      <c r="J83" s="22"/>
      <c r="K83" s="22"/>
      <c r="L83" s="20"/>
      <c r="M83" s="22"/>
      <c r="N83" s="22"/>
      <c r="O83" s="23"/>
    </row>
    <row r="84" spans="1:15" ht="47.25" customHeight="1">
      <c r="A84" s="18"/>
      <c r="B84" s="99"/>
      <c r="C84" s="99"/>
      <c r="D84" s="99"/>
      <c r="E84" s="99"/>
      <c r="F84" s="99"/>
      <c r="G84" s="99"/>
      <c r="H84" s="99"/>
      <c r="I84" s="99"/>
      <c r="J84" s="22"/>
      <c r="K84" s="22"/>
      <c r="L84" s="20"/>
      <c r="M84" s="22"/>
      <c r="N84" s="22"/>
      <c r="O84" s="23"/>
    </row>
    <row r="85" spans="2:16" ht="19.5" customHeight="1">
      <c r="B85" s="299"/>
      <c r="C85" s="299"/>
      <c r="D85" s="299"/>
      <c r="E85" s="299"/>
      <c r="F85" s="299"/>
      <c r="G85" s="299"/>
      <c r="H85" s="299"/>
      <c r="I85" s="299"/>
      <c r="J85" s="15"/>
      <c r="L85" s="15"/>
      <c r="M85" s="17"/>
      <c r="O85" s="17"/>
      <c r="P85" s="16"/>
    </row>
    <row r="86" spans="2:5" ht="19.5" customHeight="1">
      <c r="B86" s="40"/>
      <c r="E86" s="16"/>
    </row>
    <row r="87" spans="2:5" ht="19.5" customHeight="1">
      <c r="B87" s="40"/>
      <c r="E87" s="16"/>
    </row>
    <row r="88" spans="1:13" ht="19.5" customHeight="1">
      <c r="A88" s="63"/>
      <c r="B88" s="40"/>
      <c r="C88" s="40"/>
      <c r="D88" s="40"/>
      <c r="E88" s="40"/>
      <c r="F88" s="40"/>
      <c r="G88" s="40"/>
      <c r="H88" s="40"/>
      <c r="M88" s="17"/>
    </row>
    <row r="89" spans="1:13" ht="19.5" customHeight="1">
      <c r="A89" s="63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</row>
    <row r="90" spans="1:13" ht="19.5" customHeight="1">
      <c r="A90" s="63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</row>
    <row r="91" spans="1:13" ht="19.5" customHeight="1">
      <c r="A91" s="63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</row>
    <row r="92" spans="1:8" ht="19.5" customHeight="1">
      <c r="A92" s="63"/>
      <c r="B92" s="41"/>
      <c r="C92" s="41"/>
      <c r="D92" s="41"/>
      <c r="E92" s="41"/>
      <c r="F92" s="41"/>
      <c r="G92" s="25"/>
      <c r="H92" s="25"/>
    </row>
    <row r="93" spans="1:8" ht="19.5" customHeight="1">
      <c r="A93" s="38"/>
      <c r="B93" s="46"/>
      <c r="C93" s="46"/>
      <c r="D93" s="41"/>
      <c r="E93" s="41"/>
      <c r="F93" s="41"/>
      <c r="G93" s="25"/>
      <c r="H93" s="25"/>
    </row>
    <row r="94" spans="1:6" ht="19.5" customHeight="1">
      <c r="A94" s="38"/>
      <c r="B94" s="46"/>
      <c r="C94" s="46"/>
      <c r="D94" s="40"/>
      <c r="E94" s="40"/>
      <c r="F94" s="40"/>
    </row>
    <row r="95" spans="1:6" ht="19.5" customHeight="1">
      <c r="A95" s="38"/>
      <c r="B95" s="40"/>
      <c r="C95" s="40"/>
      <c r="D95" s="40"/>
      <c r="E95" s="40"/>
      <c r="F95" s="40"/>
    </row>
    <row r="96" spans="1:6" ht="19.5" customHeight="1">
      <c r="A96" s="38"/>
      <c r="B96" s="40"/>
      <c r="C96" s="40"/>
      <c r="D96" s="40"/>
      <c r="E96" s="40"/>
      <c r="F96" s="40"/>
    </row>
    <row r="97" spans="2:6" ht="19.5" customHeight="1">
      <c r="B97" s="40"/>
      <c r="C97" s="40"/>
      <c r="D97" s="40"/>
      <c r="E97" s="40"/>
      <c r="F97" s="40"/>
    </row>
    <row r="98" spans="2:6" ht="19.5" customHeight="1">
      <c r="B98" s="40"/>
      <c r="C98" s="40"/>
      <c r="D98" s="40"/>
      <c r="E98" s="40"/>
      <c r="F98" s="40"/>
    </row>
    <row r="99" spans="2:6" ht="19.5" customHeight="1">
      <c r="B99" s="40"/>
      <c r="C99" s="40"/>
      <c r="D99" s="40"/>
      <c r="E99" s="40"/>
      <c r="F99" s="40"/>
    </row>
    <row r="100" spans="2:6" ht="14.25">
      <c r="B100" s="40"/>
      <c r="C100" s="40"/>
      <c r="D100" s="40"/>
      <c r="E100" s="40"/>
      <c r="F100" s="40"/>
    </row>
    <row r="101" spans="2:6" ht="15">
      <c r="B101" s="39"/>
      <c r="C101" s="40"/>
      <c r="D101" s="40"/>
      <c r="E101" s="40"/>
      <c r="F101" s="40"/>
    </row>
    <row r="102" spans="2:6" ht="14.25">
      <c r="B102" s="40"/>
      <c r="C102" s="40"/>
      <c r="D102" s="40"/>
      <c r="E102" s="40"/>
      <c r="F102" s="40"/>
    </row>
    <row r="103" spans="1:6" ht="14.25">
      <c r="A103" s="47"/>
      <c r="B103" s="40"/>
      <c r="C103" s="40"/>
      <c r="D103" s="40"/>
      <c r="E103" s="40"/>
      <c r="F103" s="40"/>
    </row>
    <row r="104" ht="12.75">
      <c r="A104" s="47"/>
    </row>
    <row r="105" spans="1:2" ht="14.25">
      <c r="A105" s="47"/>
      <c r="B105" s="40"/>
    </row>
  </sheetData>
  <mergeCells count="144">
    <mergeCell ref="L1:N1"/>
    <mergeCell ref="L17:L19"/>
    <mergeCell ref="I17:I19"/>
    <mergeCell ref="I47:I49"/>
    <mergeCell ref="L47:L49"/>
    <mergeCell ref="I44:I46"/>
    <mergeCell ref="L44:L46"/>
    <mergeCell ref="L29:L31"/>
    <mergeCell ref="L26:L28"/>
    <mergeCell ref="L41:L43"/>
    <mergeCell ref="E71:E73"/>
    <mergeCell ref="D71:D73"/>
    <mergeCell ref="D17:D19"/>
    <mergeCell ref="B56:B58"/>
    <mergeCell ref="B44:B46"/>
    <mergeCell ref="B47:B49"/>
    <mergeCell ref="D44:D46"/>
    <mergeCell ref="E44:E46"/>
    <mergeCell ref="D47:D49"/>
    <mergeCell ref="E47:E49"/>
    <mergeCell ref="E17:E19"/>
    <mergeCell ref="L50:L52"/>
    <mergeCell ref="L53:L55"/>
    <mergeCell ref="L62:L64"/>
    <mergeCell ref="E62:E64"/>
    <mergeCell ref="I53:I55"/>
    <mergeCell ref="I50:I52"/>
    <mergeCell ref="E50:E52"/>
    <mergeCell ref="E53:E55"/>
    <mergeCell ref="I38:I40"/>
    <mergeCell ref="L71:L73"/>
    <mergeCell ref="L59:L61"/>
    <mergeCell ref="L56:L58"/>
    <mergeCell ref="I71:I73"/>
    <mergeCell ref="I56:I58"/>
    <mergeCell ref="I62:I64"/>
    <mergeCell ref="L65:L67"/>
    <mergeCell ref="I68:I70"/>
    <mergeCell ref="L68:L70"/>
    <mergeCell ref="I65:I67"/>
    <mergeCell ref="B91:M91"/>
    <mergeCell ref="E78:E79"/>
    <mergeCell ref="I78:I79"/>
    <mergeCell ref="L78:L79"/>
    <mergeCell ref="B89:M90"/>
    <mergeCell ref="D78:D79"/>
    <mergeCell ref="B78:B79"/>
    <mergeCell ref="B85:I85"/>
    <mergeCell ref="A59:A61"/>
    <mergeCell ref="A71:A73"/>
    <mergeCell ref="B59:B61"/>
    <mergeCell ref="B71:B73"/>
    <mergeCell ref="A62:A64"/>
    <mergeCell ref="B65:B67"/>
    <mergeCell ref="A68:A70"/>
    <mergeCell ref="A65:A67"/>
    <mergeCell ref="B62:B64"/>
    <mergeCell ref="B68:B70"/>
    <mergeCell ref="D56:D58"/>
    <mergeCell ref="E56:E58"/>
    <mergeCell ref="I59:I61"/>
    <mergeCell ref="E59:E61"/>
    <mergeCell ref="D62:D64"/>
    <mergeCell ref="A47:A49"/>
    <mergeCell ref="A50:A52"/>
    <mergeCell ref="A53:A55"/>
    <mergeCell ref="A56:A58"/>
    <mergeCell ref="B50:B52"/>
    <mergeCell ref="D50:D52"/>
    <mergeCell ref="D53:D55"/>
    <mergeCell ref="B53:B55"/>
    <mergeCell ref="D59:D61"/>
    <mergeCell ref="A35:A37"/>
    <mergeCell ref="A38:A40"/>
    <mergeCell ref="A41:A43"/>
    <mergeCell ref="A44:A46"/>
    <mergeCell ref="B41:B43"/>
    <mergeCell ref="D41:D43"/>
    <mergeCell ref="E41:E43"/>
    <mergeCell ref="I41:I43"/>
    <mergeCell ref="L38:L40"/>
    <mergeCell ref="B38:B40"/>
    <mergeCell ref="D38:D40"/>
    <mergeCell ref="E38:E40"/>
    <mergeCell ref="L35:L37"/>
    <mergeCell ref="I35:I37"/>
    <mergeCell ref="E35:E37"/>
    <mergeCell ref="B35:B37"/>
    <mergeCell ref="D35:D37"/>
    <mergeCell ref="A32:A34"/>
    <mergeCell ref="L32:L34"/>
    <mergeCell ref="D32:D34"/>
    <mergeCell ref="B32:B34"/>
    <mergeCell ref="E32:E34"/>
    <mergeCell ref="I32:I34"/>
    <mergeCell ref="A23:A25"/>
    <mergeCell ref="A26:A28"/>
    <mergeCell ref="A29:A31"/>
    <mergeCell ref="B26:B28"/>
    <mergeCell ref="B29:B31"/>
    <mergeCell ref="I26:I28"/>
    <mergeCell ref="I29:I31"/>
    <mergeCell ref="E29:E31"/>
    <mergeCell ref="D29:D31"/>
    <mergeCell ref="E26:E28"/>
    <mergeCell ref="D26:D28"/>
    <mergeCell ref="I23:I25"/>
    <mergeCell ref="L23:L25"/>
    <mergeCell ref="B23:B25"/>
    <mergeCell ref="D23:D25"/>
    <mergeCell ref="E23:E25"/>
    <mergeCell ref="I20:I22"/>
    <mergeCell ref="L20:L22"/>
    <mergeCell ref="A20:A22"/>
    <mergeCell ref="B20:B22"/>
    <mergeCell ref="D20:D22"/>
    <mergeCell ref="E20:E22"/>
    <mergeCell ref="A17:A19"/>
    <mergeCell ref="B17:B19"/>
    <mergeCell ref="L10:L11"/>
    <mergeCell ref="A14:A16"/>
    <mergeCell ref="B14:B16"/>
    <mergeCell ref="D14:D16"/>
    <mergeCell ref="E14:E16"/>
    <mergeCell ref="I14:I16"/>
    <mergeCell ref="L14:L16"/>
    <mergeCell ref="E10:E11"/>
    <mergeCell ref="I10:I11"/>
    <mergeCell ref="A6:N6"/>
    <mergeCell ref="E9:G9"/>
    <mergeCell ref="I9:K9"/>
    <mergeCell ref="L9:N9"/>
    <mergeCell ref="L8:M8"/>
    <mergeCell ref="H10:H12"/>
    <mergeCell ref="D65:D67"/>
    <mergeCell ref="D68:D70"/>
    <mergeCell ref="E65:E67"/>
    <mergeCell ref="E68:E70"/>
    <mergeCell ref="I74:I76"/>
    <mergeCell ref="L74:L76"/>
    <mergeCell ref="A74:A76"/>
    <mergeCell ref="B74:B76"/>
    <mergeCell ref="D74:D76"/>
    <mergeCell ref="E74:E76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4" manualBreakCount="4">
    <brk id="25" max="14" man="1"/>
    <brk id="43" max="14" man="1"/>
    <brk id="64" max="14" man="1"/>
    <brk id="8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36">
      <selection activeCell="J19" sqref="J19"/>
    </sheetView>
  </sheetViews>
  <sheetFormatPr defaultColWidth="9.00390625" defaultRowHeight="12.75"/>
  <cols>
    <col min="1" max="1" width="3.375" style="0" customWidth="1"/>
    <col min="2" max="2" width="33.625" style="0" customWidth="1"/>
    <col min="3" max="3" width="10.625" style="0" customWidth="1"/>
    <col min="4" max="4" width="12.1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1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77</v>
      </c>
      <c r="L1" s="301" t="s">
        <v>69</v>
      </c>
      <c r="M1" s="301"/>
      <c r="N1" s="301"/>
    </row>
    <row r="2" spans="2:12" ht="13.5" customHeight="1">
      <c r="B2" s="73"/>
      <c r="L2" t="s">
        <v>70</v>
      </c>
    </row>
    <row r="3" ht="13.5" customHeight="1">
      <c r="L3" t="s">
        <v>18</v>
      </c>
    </row>
    <row r="4" ht="13.5" customHeight="1">
      <c r="L4" s="73" t="s">
        <v>76</v>
      </c>
    </row>
    <row r="5" ht="13.5" customHeight="1"/>
    <row r="6" spans="1:14" ht="26.25">
      <c r="A6" s="302" t="s">
        <v>17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</row>
    <row r="8" spans="1:13" ht="13.5" thickBot="1">
      <c r="A8" s="2"/>
      <c r="B8" s="2"/>
      <c r="C8" s="2"/>
      <c r="D8" s="2"/>
      <c r="E8" s="2"/>
      <c r="L8" s="303" t="s">
        <v>37</v>
      </c>
      <c r="M8" s="303"/>
    </row>
    <row r="9" spans="1:15" ht="32.25" customHeight="1" thickBot="1">
      <c r="A9" s="3"/>
      <c r="B9" s="4"/>
      <c r="C9" s="5"/>
      <c r="D9" s="13"/>
      <c r="E9" s="304" t="s">
        <v>19</v>
      </c>
      <c r="F9" s="305"/>
      <c r="G9" s="305"/>
      <c r="H9" s="77"/>
      <c r="I9" s="306" t="s">
        <v>20</v>
      </c>
      <c r="J9" s="307"/>
      <c r="K9" s="307"/>
      <c r="L9" s="306" t="s">
        <v>21</v>
      </c>
      <c r="M9" s="307"/>
      <c r="N9" s="308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309" t="s">
        <v>12</v>
      </c>
      <c r="F10" s="81" t="s">
        <v>27</v>
      </c>
      <c r="G10" s="82" t="s">
        <v>28</v>
      </c>
      <c r="H10" s="265" t="s">
        <v>51</v>
      </c>
      <c r="I10" s="262" t="s">
        <v>13</v>
      </c>
      <c r="J10" s="34" t="s">
        <v>27</v>
      </c>
      <c r="K10" s="50" t="s">
        <v>28</v>
      </c>
      <c r="L10" s="261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310"/>
      <c r="F11" s="83" t="s">
        <v>25</v>
      </c>
      <c r="G11" s="51" t="s">
        <v>29</v>
      </c>
      <c r="H11" s="266"/>
      <c r="I11" s="268"/>
      <c r="J11" s="48" t="s">
        <v>25</v>
      </c>
      <c r="K11" s="51" t="s">
        <v>29</v>
      </c>
      <c r="L11" s="262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80</v>
      </c>
      <c r="E12" s="33" t="s">
        <v>32</v>
      </c>
      <c r="F12" s="49" t="s">
        <v>26</v>
      </c>
      <c r="G12" s="52" t="s">
        <v>30</v>
      </c>
      <c r="H12" s="267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314">
        <v>1</v>
      </c>
      <c r="B14" s="254" t="s">
        <v>73</v>
      </c>
      <c r="C14" s="58" t="s">
        <v>34</v>
      </c>
      <c r="D14" s="259">
        <f>E14+I14+L14+O14+O15+O16</f>
        <v>37995</v>
      </c>
      <c r="E14" s="258">
        <f>F15+F16+G15+G16+H15</f>
        <v>852</v>
      </c>
      <c r="F14" s="64"/>
      <c r="G14" s="65"/>
      <c r="H14" s="129"/>
      <c r="I14" s="258">
        <f>J15+J16+K15+K16</f>
        <v>11000</v>
      </c>
      <c r="J14" s="64"/>
      <c r="K14" s="65"/>
      <c r="L14" s="258">
        <f>M15+M16+N15+N16</f>
        <v>26143</v>
      </c>
      <c r="M14" s="64"/>
      <c r="N14" s="65"/>
      <c r="O14" s="55">
        <v>0</v>
      </c>
    </row>
    <row r="15" spans="1:15" ht="21.75" customHeight="1" thickBot="1">
      <c r="A15" s="315"/>
      <c r="B15" s="255"/>
      <c r="C15" s="54">
        <v>2006</v>
      </c>
      <c r="D15" s="260"/>
      <c r="E15" s="263"/>
      <c r="F15" s="66">
        <v>0</v>
      </c>
      <c r="G15" s="67">
        <v>0</v>
      </c>
      <c r="H15" s="84">
        <v>0</v>
      </c>
      <c r="I15" s="263"/>
      <c r="J15" s="66">
        <v>0</v>
      </c>
      <c r="K15" s="67">
        <v>0</v>
      </c>
      <c r="L15" s="258"/>
      <c r="M15" s="66">
        <v>0</v>
      </c>
      <c r="N15" s="67">
        <v>0</v>
      </c>
      <c r="O15" s="56">
        <v>0</v>
      </c>
    </row>
    <row r="16" spans="1:15" ht="21.75" customHeight="1" thickBot="1">
      <c r="A16" s="315"/>
      <c r="B16" s="255"/>
      <c r="C16" s="59"/>
      <c r="D16" s="260"/>
      <c r="E16" s="263"/>
      <c r="F16" s="68">
        <v>352</v>
      </c>
      <c r="G16" s="70">
        <v>500</v>
      </c>
      <c r="H16" s="85"/>
      <c r="I16" s="263"/>
      <c r="J16" s="68">
        <v>500</v>
      </c>
      <c r="K16" s="70">
        <v>10500</v>
      </c>
      <c r="L16" s="258"/>
      <c r="M16" s="68">
        <v>13143</v>
      </c>
      <c r="N16" s="70">
        <v>13000</v>
      </c>
      <c r="O16" s="60">
        <v>0</v>
      </c>
    </row>
    <row r="17" spans="1:15" ht="19.5" customHeight="1" thickBot="1">
      <c r="A17" s="316">
        <v>2</v>
      </c>
      <c r="B17" s="269" t="s">
        <v>42</v>
      </c>
      <c r="C17" s="58" t="s">
        <v>9</v>
      </c>
      <c r="D17" s="275">
        <f>E17+I17+L17+O17+O18+O19</f>
        <v>100825.481</v>
      </c>
      <c r="E17" s="278">
        <f>F18+F19+G18+G19+H18</f>
        <v>504.481</v>
      </c>
      <c r="F17" s="64"/>
      <c r="G17" s="65"/>
      <c r="H17" s="78"/>
      <c r="I17" s="280">
        <f>J18+J19+K18+K19</f>
        <v>3718</v>
      </c>
      <c r="J17" s="64"/>
      <c r="K17" s="65"/>
      <c r="L17" s="258">
        <f>M18+M19+N18+N19</f>
        <v>45662</v>
      </c>
      <c r="M17" s="64"/>
      <c r="N17" s="65"/>
      <c r="O17" s="55">
        <v>5604</v>
      </c>
    </row>
    <row r="18" spans="1:15" ht="19.5" customHeight="1" thickBot="1">
      <c r="A18" s="317"/>
      <c r="B18" s="269"/>
      <c r="C18" s="54">
        <v>2008</v>
      </c>
      <c r="D18" s="276"/>
      <c r="E18" s="278"/>
      <c r="F18" s="89">
        <v>181.5</v>
      </c>
      <c r="G18" s="90">
        <v>204.5</v>
      </c>
      <c r="H18" s="91">
        <v>108.9</v>
      </c>
      <c r="I18" s="281"/>
      <c r="J18" s="66">
        <v>409</v>
      </c>
      <c r="K18" s="67">
        <v>0</v>
      </c>
      <c r="L18" s="258"/>
      <c r="M18" s="66">
        <v>5023</v>
      </c>
      <c r="N18" s="67">
        <v>0</v>
      </c>
      <c r="O18" s="56">
        <v>11732</v>
      </c>
    </row>
    <row r="19" spans="1:15" ht="41.25" customHeight="1" thickBot="1">
      <c r="A19" s="317"/>
      <c r="B19" s="269"/>
      <c r="C19" s="54"/>
      <c r="D19" s="277"/>
      <c r="E19" s="279"/>
      <c r="F19" s="92">
        <v>9.581</v>
      </c>
      <c r="G19" s="93">
        <v>0</v>
      </c>
      <c r="H19" s="94"/>
      <c r="I19" s="282"/>
      <c r="J19" s="68">
        <v>863</v>
      </c>
      <c r="K19" s="69">
        <v>2446</v>
      </c>
      <c r="L19" s="258"/>
      <c r="M19" s="68">
        <v>10593</v>
      </c>
      <c r="N19" s="69">
        <v>30046</v>
      </c>
      <c r="O19" s="57">
        <v>33605</v>
      </c>
    </row>
    <row r="20" spans="1:15" ht="24" customHeight="1" thickBot="1">
      <c r="A20" s="314">
        <v>3</v>
      </c>
      <c r="B20" s="269" t="s">
        <v>45</v>
      </c>
      <c r="C20" s="58" t="s">
        <v>9</v>
      </c>
      <c r="D20" s="275">
        <f>E20+I20+L20+O20+O21+O22</f>
        <v>15073</v>
      </c>
      <c r="E20" s="280">
        <f>F21+F22+G21+G22+H21</f>
        <v>200</v>
      </c>
      <c r="F20" s="64"/>
      <c r="G20" s="65"/>
      <c r="H20" s="78"/>
      <c r="I20" s="280">
        <f>J21+J22+K21+K22</f>
        <v>533</v>
      </c>
      <c r="J20" s="64"/>
      <c r="K20" s="65"/>
      <c r="L20" s="258">
        <f>M21+M22+N21+N22</f>
        <v>7195</v>
      </c>
      <c r="M20" s="64"/>
      <c r="N20" s="65"/>
      <c r="O20" s="55">
        <v>1786</v>
      </c>
    </row>
    <row r="21" spans="1:15" ht="24" customHeight="1" thickBot="1">
      <c r="A21" s="315"/>
      <c r="B21" s="269"/>
      <c r="C21" s="54">
        <v>2007</v>
      </c>
      <c r="D21" s="276"/>
      <c r="E21" s="281"/>
      <c r="F21" s="66">
        <v>0</v>
      </c>
      <c r="G21" s="67">
        <v>0</v>
      </c>
      <c r="H21" s="84">
        <v>0</v>
      </c>
      <c r="I21" s="281"/>
      <c r="J21" s="66">
        <v>0</v>
      </c>
      <c r="K21" s="67">
        <v>0</v>
      </c>
      <c r="L21" s="258"/>
      <c r="M21" s="66">
        <v>1799</v>
      </c>
      <c r="N21" s="67">
        <v>0</v>
      </c>
      <c r="O21" s="56">
        <v>0</v>
      </c>
    </row>
    <row r="22" spans="1:15" ht="24" customHeight="1" thickBot="1">
      <c r="A22" s="315"/>
      <c r="B22" s="269"/>
      <c r="C22" s="59"/>
      <c r="D22" s="277"/>
      <c r="E22" s="282"/>
      <c r="F22" s="68">
        <v>200</v>
      </c>
      <c r="G22" s="70">
        <v>0</v>
      </c>
      <c r="H22" s="85"/>
      <c r="I22" s="282"/>
      <c r="J22" s="68">
        <v>533</v>
      </c>
      <c r="K22" s="70">
        <v>0</v>
      </c>
      <c r="L22" s="258"/>
      <c r="M22" s="68">
        <v>0</v>
      </c>
      <c r="N22" s="70">
        <v>5396</v>
      </c>
      <c r="O22" s="60">
        <v>5359</v>
      </c>
    </row>
    <row r="23" spans="1:15" ht="19.5" customHeight="1" thickBot="1">
      <c r="A23" s="314">
        <v>4</v>
      </c>
      <c r="B23" s="269" t="s">
        <v>38</v>
      </c>
      <c r="C23" s="58" t="s">
        <v>10</v>
      </c>
      <c r="D23" s="259">
        <f>E23+I23+L23+O23+O24+O25</f>
        <v>18499</v>
      </c>
      <c r="E23" s="258">
        <f>F24+F25+G24+G25+H24</f>
        <v>30</v>
      </c>
      <c r="F23" s="64"/>
      <c r="G23" s="65"/>
      <c r="H23" s="78"/>
      <c r="I23" s="258">
        <f>J24+J25+K24+K25</f>
        <v>8229</v>
      </c>
      <c r="J23" s="64"/>
      <c r="K23" s="65"/>
      <c r="L23" s="258">
        <f>M24+M25+N24+N25</f>
        <v>10240</v>
      </c>
      <c r="M23" s="64"/>
      <c r="N23" s="65"/>
      <c r="O23" s="55">
        <v>0</v>
      </c>
    </row>
    <row r="24" spans="1:15" ht="19.5" customHeight="1" thickBot="1">
      <c r="A24" s="315"/>
      <c r="B24" s="269"/>
      <c r="C24" s="54">
        <v>2006</v>
      </c>
      <c r="D24" s="260"/>
      <c r="E24" s="263"/>
      <c r="F24" s="66">
        <v>0</v>
      </c>
      <c r="G24" s="67">
        <v>0</v>
      </c>
      <c r="H24" s="79">
        <v>0</v>
      </c>
      <c r="I24" s="263"/>
      <c r="J24" s="66">
        <v>339</v>
      </c>
      <c r="K24" s="67">
        <v>1000</v>
      </c>
      <c r="L24" s="258"/>
      <c r="M24" s="66">
        <v>400</v>
      </c>
      <c r="N24" s="67">
        <v>200</v>
      </c>
      <c r="O24" s="56">
        <v>0</v>
      </c>
    </row>
    <row r="25" spans="1:15" ht="19.5" customHeight="1" thickBot="1">
      <c r="A25" s="315"/>
      <c r="B25" s="269"/>
      <c r="C25" s="59"/>
      <c r="D25" s="260"/>
      <c r="E25" s="263"/>
      <c r="F25" s="68">
        <v>30</v>
      </c>
      <c r="G25" s="70">
        <v>0</v>
      </c>
      <c r="H25" s="80"/>
      <c r="I25" s="263"/>
      <c r="J25" s="68">
        <v>1800</v>
      </c>
      <c r="K25" s="70">
        <v>5090</v>
      </c>
      <c r="L25" s="258"/>
      <c r="M25" s="68">
        <v>2160</v>
      </c>
      <c r="N25" s="70">
        <v>7480</v>
      </c>
      <c r="O25" s="60">
        <v>0</v>
      </c>
    </row>
    <row r="26" spans="1:15" ht="21" customHeight="1" thickBot="1">
      <c r="A26" s="316">
        <v>5</v>
      </c>
      <c r="B26" s="269" t="s">
        <v>43</v>
      </c>
      <c r="C26" s="58" t="s">
        <v>10</v>
      </c>
      <c r="D26" s="259">
        <f>E26+I26+L26+O26+O27+O28</f>
        <v>3934</v>
      </c>
      <c r="E26" s="258">
        <f>F27+F28+G27+G28+H27</f>
        <v>370</v>
      </c>
      <c r="F26" s="64"/>
      <c r="G26" s="65"/>
      <c r="H26" s="78"/>
      <c r="I26" s="258">
        <f>J27+J28+K27+K28</f>
        <v>2646</v>
      </c>
      <c r="J26" s="64"/>
      <c r="K26" s="65"/>
      <c r="L26" s="258">
        <f>M27+M28+N27+N28</f>
        <v>918</v>
      </c>
      <c r="M26" s="64"/>
      <c r="N26" s="65"/>
      <c r="O26" s="55">
        <v>0</v>
      </c>
    </row>
    <row r="27" spans="1:15" ht="23.25" customHeight="1" thickBot="1">
      <c r="A27" s="317"/>
      <c r="B27" s="256"/>
      <c r="C27" s="54">
        <v>2006</v>
      </c>
      <c r="D27" s="260"/>
      <c r="E27" s="263"/>
      <c r="F27" s="66">
        <v>0</v>
      </c>
      <c r="G27" s="67">
        <v>0</v>
      </c>
      <c r="H27" s="79">
        <v>0</v>
      </c>
      <c r="I27" s="263"/>
      <c r="J27" s="66">
        <v>754</v>
      </c>
      <c r="K27" s="67">
        <v>0</v>
      </c>
      <c r="L27" s="258"/>
      <c r="M27" s="66">
        <v>230</v>
      </c>
      <c r="N27" s="67">
        <v>0</v>
      </c>
      <c r="O27" s="56">
        <v>0</v>
      </c>
    </row>
    <row r="28" spans="1:15" ht="24.75" customHeight="1" thickBot="1">
      <c r="A28" s="317"/>
      <c r="B28" s="256"/>
      <c r="C28" s="59"/>
      <c r="D28" s="260"/>
      <c r="E28" s="263"/>
      <c r="F28" s="68">
        <v>370</v>
      </c>
      <c r="G28" s="70">
        <v>0</v>
      </c>
      <c r="H28" s="80"/>
      <c r="I28" s="263"/>
      <c r="J28" s="68">
        <v>1892</v>
      </c>
      <c r="K28" s="70">
        <v>0</v>
      </c>
      <c r="L28" s="258"/>
      <c r="M28" s="68">
        <v>0</v>
      </c>
      <c r="N28" s="70">
        <v>688</v>
      </c>
      <c r="O28" s="60">
        <v>0</v>
      </c>
    </row>
    <row r="29" spans="1:15" ht="24.75" customHeight="1" thickBot="1">
      <c r="A29" s="283">
        <v>6</v>
      </c>
      <c r="B29" s="269" t="s">
        <v>59</v>
      </c>
      <c r="C29" s="58" t="s">
        <v>10</v>
      </c>
      <c r="D29" s="253">
        <f>E29+I29+L29+O29+O30+O31</f>
        <v>5500</v>
      </c>
      <c r="E29" s="280">
        <f>F30+F31+G30+G31+H30</f>
        <v>1000</v>
      </c>
      <c r="F29" s="64"/>
      <c r="G29" s="65"/>
      <c r="H29" s="78"/>
      <c r="I29" s="280">
        <f>J30+J31+K30+K31</f>
        <v>1500</v>
      </c>
      <c r="J29" s="64"/>
      <c r="K29" s="65"/>
      <c r="L29" s="258">
        <f>M30+M31+N30+N31</f>
        <v>1000</v>
      </c>
      <c r="M29" s="64"/>
      <c r="N29" s="65"/>
      <c r="O29" s="55">
        <v>1500</v>
      </c>
    </row>
    <row r="30" spans="1:15" ht="21.75" customHeight="1" thickBot="1">
      <c r="A30" s="257"/>
      <c r="B30" s="269"/>
      <c r="C30" s="54">
        <v>2009</v>
      </c>
      <c r="D30" s="276"/>
      <c r="E30" s="281"/>
      <c r="F30" s="66">
        <v>0</v>
      </c>
      <c r="G30" s="67">
        <v>0</v>
      </c>
      <c r="H30" s="84">
        <v>0</v>
      </c>
      <c r="I30" s="281"/>
      <c r="J30" s="66">
        <v>500</v>
      </c>
      <c r="K30" s="67">
        <v>0</v>
      </c>
      <c r="L30" s="258"/>
      <c r="M30" s="66">
        <v>100</v>
      </c>
      <c r="N30" s="67">
        <v>0</v>
      </c>
      <c r="O30" s="56">
        <v>0</v>
      </c>
    </row>
    <row r="31" spans="1:15" ht="24" customHeight="1" thickBot="1">
      <c r="A31" s="257"/>
      <c r="B31" s="269"/>
      <c r="C31" s="59"/>
      <c r="D31" s="284"/>
      <c r="E31" s="282"/>
      <c r="F31" s="68">
        <v>1000</v>
      </c>
      <c r="G31" s="70">
        <v>0</v>
      </c>
      <c r="H31" s="85"/>
      <c r="I31" s="282"/>
      <c r="J31" s="68">
        <v>500</v>
      </c>
      <c r="K31" s="70">
        <v>500</v>
      </c>
      <c r="L31" s="258"/>
      <c r="M31" s="68">
        <v>400</v>
      </c>
      <c r="N31" s="70">
        <v>500</v>
      </c>
      <c r="O31" s="60">
        <v>500</v>
      </c>
    </row>
    <row r="32" spans="1:15" ht="19.5" customHeight="1" thickBot="1">
      <c r="A32" s="314">
        <v>7</v>
      </c>
      <c r="B32" s="269" t="s">
        <v>58</v>
      </c>
      <c r="C32" s="58" t="s">
        <v>10</v>
      </c>
      <c r="D32" s="253">
        <f>E32+I32+L32+O32+O33+O34</f>
        <v>2700</v>
      </c>
      <c r="E32" s="258">
        <f>F33+F34+G33+G34+H33</f>
        <v>450</v>
      </c>
      <c r="F32" s="64"/>
      <c r="G32" s="65"/>
      <c r="H32" s="78"/>
      <c r="I32" s="280">
        <f>J33+J34+K33+K34</f>
        <v>1500</v>
      </c>
      <c r="J32" s="64"/>
      <c r="K32" s="65"/>
      <c r="L32" s="258">
        <f>M33+M34+N33+N34</f>
        <v>750</v>
      </c>
      <c r="M32" s="64"/>
      <c r="N32" s="65"/>
      <c r="O32" s="55">
        <v>0</v>
      </c>
    </row>
    <row r="33" spans="1:15" ht="19.5" customHeight="1" thickBot="1">
      <c r="A33" s="315"/>
      <c r="B33" s="269"/>
      <c r="C33" s="54">
        <v>2006</v>
      </c>
      <c r="D33" s="276"/>
      <c r="E33" s="263"/>
      <c r="F33" s="66">
        <v>0</v>
      </c>
      <c r="G33" s="67">
        <v>0</v>
      </c>
      <c r="H33" s="84">
        <v>0</v>
      </c>
      <c r="I33" s="281"/>
      <c r="J33" s="66">
        <v>0</v>
      </c>
      <c r="K33" s="67">
        <v>0</v>
      </c>
      <c r="L33" s="258"/>
      <c r="M33" s="66">
        <v>0</v>
      </c>
      <c r="N33" s="67">
        <v>0</v>
      </c>
      <c r="O33" s="56">
        <v>0</v>
      </c>
    </row>
    <row r="34" spans="1:15" ht="19.5" customHeight="1" thickBot="1">
      <c r="A34" s="315"/>
      <c r="B34" s="269"/>
      <c r="C34" s="59"/>
      <c r="D34" s="284"/>
      <c r="E34" s="263"/>
      <c r="F34" s="68">
        <v>450</v>
      </c>
      <c r="G34" s="70">
        <v>0</v>
      </c>
      <c r="H34" s="85"/>
      <c r="I34" s="282"/>
      <c r="J34" s="68">
        <v>750</v>
      </c>
      <c r="K34" s="70">
        <v>750</v>
      </c>
      <c r="L34" s="258"/>
      <c r="M34" s="68">
        <v>450</v>
      </c>
      <c r="N34" s="70">
        <v>300</v>
      </c>
      <c r="O34" s="60">
        <v>0</v>
      </c>
    </row>
    <row r="35" spans="1:15" ht="24" customHeight="1" thickBot="1">
      <c r="A35" s="273">
        <v>8</v>
      </c>
      <c r="B35" s="269" t="s">
        <v>60</v>
      </c>
      <c r="C35" s="58" t="s">
        <v>10</v>
      </c>
      <c r="D35" s="253">
        <f>E35+I35+L35+O35+O36+O37</f>
        <v>13000</v>
      </c>
      <c r="E35" s="258">
        <f>F36+F37+G36+G37+H36</f>
        <v>5823</v>
      </c>
      <c r="F35" s="64"/>
      <c r="G35" s="65"/>
      <c r="H35" s="78"/>
      <c r="I35" s="280">
        <f>J36+J37+K36+K37</f>
        <v>977</v>
      </c>
      <c r="J35" s="64"/>
      <c r="K35" s="65"/>
      <c r="L35" s="258">
        <f>M36+M37+N36+N37</f>
        <v>500</v>
      </c>
      <c r="M35" s="64"/>
      <c r="N35" s="65"/>
      <c r="O35" s="55">
        <v>0</v>
      </c>
    </row>
    <row r="36" spans="1:15" ht="23.25" customHeight="1" thickBot="1">
      <c r="A36" s="274"/>
      <c r="B36" s="269"/>
      <c r="C36" s="54">
        <v>2008</v>
      </c>
      <c r="D36" s="276"/>
      <c r="E36" s="263"/>
      <c r="F36" s="66">
        <v>0</v>
      </c>
      <c r="G36" s="67">
        <v>0</v>
      </c>
      <c r="H36" s="84">
        <v>0</v>
      </c>
      <c r="I36" s="281"/>
      <c r="J36" s="66">
        <v>290</v>
      </c>
      <c r="K36" s="67">
        <v>0</v>
      </c>
      <c r="L36" s="258"/>
      <c r="M36" s="66">
        <v>0</v>
      </c>
      <c r="N36" s="67">
        <v>0</v>
      </c>
      <c r="O36" s="56">
        <v>2000</v>
      </c>
    </row>
    <row r="37" spans="1:15" ht="21.75" customHeight="1" thickBot="1">
      <c r="A37" s="274"/>
      <c r="B37" s="269"/>
      <c r="C37" s="59"/>
      <c r="D37" s="284"/>
      <c r="E37" s="263"/>
      <c r="F37" s="71">
        <v>5823</v>
      </c>
      <c r="G37" s="69">
        <v>0</v>
      </c>
      <c r="H37" s="85"/>
      <c r="I37" s="282"/>
      <c r="J37" s="71">
        <v>687</v>
      </c>
      <c r="K37" s="69">
        <v>0</v>
      </c>
      <c r="L37" s="258"/>
      <c r="M37" s="71">
        <v>500</v>
      </c>
      <c r="N37" s="69">
        <v>0</v>
      </c>
      <c r="O37" s="57">
        <v>3700</v>
      </c>
    </row>
    <row r="38" spans="1:15" ht="21.75" customHeight="1" thickBot="1">
      <c r="A38" s="314">
        <v>9</v>
      </c>
      <c r="B38" s="269" t="s">
        <v>39</v>
      </c>
      <c r="C38" s="54" t="s">
        <v>35</v>
      </c>
      <c r="D38" s="259">
        <f>E38+I38+L38+O38+O39+O40</f>
        <v>3100</v>
      </c>
      <c r="E38" s="258">
        <f>F39+F40+G39+G40+H39</f>
        <v>105</v>
      </c>
      <c r="F38" s="86"/>
      <c r="G38" s="65"/>
      <c r="H38" s="78"/>
      <c r="I38" s="258">
        <f>J39+J40+K39+K40</f>
        <v>0</v>
      </c>
      <c r="J38" s="64"/>
      <c r="K38" s="65"/>
      <c r="L38" s="258">
        <f>M39+M40+N39+N40</f>
        <v>0</v>
      </c>
      <c r="M38" s="64"/>
      <c r="N38" s="65"/>
      <c r="O38" s="55">
        <v>2995</v>
      </c>
    </row>
    <row r="39" spans="1:15" ht="21.75" customHeight="1" thickBot="1">
      <c r="A39" s="315"/>
      <c r="B39" s="269"/>
      <c r="C39" s="54">
        <v>2008</v>
      </c>
      <c r="D39" s="260"/>
      <c r="E39" s="263"/>
      <c r="F39" s="87">
        <v>15</v>
      </c>
      <c r="G39" s="67">
        <v>0</v>
      </c>
      <c r="H39" s="79">
        <v>0</v>
      </c>
      <c r="I39" s="263"/>
      <c r="J39" s="66">
        <v>0</v>
      </c>
      <c r="K39" s="67">
        <v>0</v>
      </c>
      <c r="L39" s="258"/>
      <c r="M39" s="66">
        <v>0</v>
      </c>
      <c r="N39" s="67">
        <v>0</v>
      </c>
      <c r="O39" s="56">
        <v>0</v>
      </c>
    </row>
    <row r="40" spans="1:15" ht="21.75" customHeight="1" thickBot="1">
      <c r="A40" s="315"/>
      <c r="B40" s="269"/>
      <c r="C40" s="59"/>
      <c r="D40" s="260"/>
      <c r="E40" s="263"/>
      <c r="F40" s="88">
        <v>90</v>
      </c>
      <c r="G40" s="70">
        <v>0</v>
      </c>
      <c r="H40" s="80"/>
      <c r="I40" s="263"/>
      <c r="J40" s="68">
        <v>0</v>
      </c>
      <c r="K40" s="70">
        <v>0</v>
      </c>
      <c r="L40" s="258"/>
      <c r="M40" s="68">
        <v>0</v>
      </c>
      <c r="N40" s="70">
        <v>0</v>
      </c>
      <c r="O40" s="60">
        <v>0</v>
      </c>
    </row>
    <row r="41" spans="1:15" ht="27.75" customHeight="1" thickBot="1">
      <c r="A41" s="314">
        <v>10</v>
      </c>
      <c r="B41" s="285" t="s">
        <v>50</v>
      </c>
      <c r="C41" s="58" t="s">
        <v>9</v>
      </c>
      <c r="D41" s="259">
        <f>E41+I41+L41+O41+O42+O43</f>
        <v>2100</v>
      </c>
      <c r="E41" s="258">
        <f>F42+F43+G42+G43+H42</f>
        <v>975</v>
      </c>
      <c r="F41" s="86"/>
      <c r="G41" s="65"/>
      <c r="H41" s="78"/>
      <c r="I41" s="258">
        <f>J42+J43+K42+K43</f>
        <v>425</v>
      </c>
      <c r="J41" s="64"/>
      <c r="K41" s="65"/>
      <c r="L41" s="258">
        <f>M42+M43+N42+N43</f>
        <v>20</v>
      </c>
      <c r="M41" s="64"/>
      <c r="N41" s="65"/>
      <c r="O41" s="55">
        <v>680</v>
      </c>
    </row>
    <row r="42" spans="1:15" ht="27.75" customHeight="1" thickBot="1">
      <c r="A42" s="315"/>
      <c r="B42" s="285"/>
      <c r="C42" s="54">
        <v>2009</v>
      </c>
      <c r="D42" s="260"/>
      <c r="E42" s="263"/>
      <c r="F42" s="87">
        <v>0</v>
      </c>
      <c r="G42" s="67">
        <v>0</v>
      </c>
      <c r="H42" s="79">
        <v>75</v>
      </c>
      <c r="I42" s="263"/>
      <c r="J42" s="66">
        <v>125</v>
      </c>
      <c r="K42" s="67">
        <v>0</v>
      </c>
      <c r="L42" s="258"/>
      <c r="M42" s="66">
        <v>20</v>
      </c>
      <c r="N42" s="67">
        <v>0</v>
      </c>
      <c r="O42" s="56">
        <v>0</v>
      </c>
    </row>
    <row r="43" spans="1:15" ht="27.75" customHeight="1" thickBot="1">
      <c r="A43" s="315"/>
      <c r="B43" s="285"/>
      <c r="C43" s="59"/>
      <c r="D43" s="260"/>
      <c r="E43" s="263"/>
      <c r="F43" s="88">
        <v>900</v>
      </c>
      <c r="G43" s="70">
        <v>0</v>
      </c>
      <c r="H43" s="80"/>
      <c r="I43" s="263"/>
      <c r="J43" s="68">
        <v>300</v>
      </c>
      <c r="K43" s="70">
        <v>0</v>
      </c>
      <c r="L43" s="258"/>
      <c r="M43" s="68">
        <v>0</v>
      </c>
      <c r="N43" s="70">
        <v>0</v>
      </c>
      <c r="O43" s="60">
        <v>0</v>
      </c>
    </row>
    <row r="44" spans="1:15" ht="27.75" customHeight="1" thickBot="1">
      <c r="A44" s="316">
        <v>11</v>
      </c>
      <c r="B44" s="269" t="s">
        <v>67</v>
      </c>
      <c r="C44" s="58" t="s">
        <v>10</v>
      </c>
      <c r="D44" s="259">
        <f>E44+I44+L44+O44+O45+O46</f>
        <v>5150</v>
      </c>
      <c r="E44" s="258">
        <f>F45+F46+G45+G46+H45</f>
        <v>150</v>
      </c>
      <c r="F44" s="64"/>
      <c r="G44" s="65"/>
      <c r="H44" s="78"/>
      <c r="I44" s="258">
        <f>J45+J46+K45+K46</f>
        <v>2875</v>
      </c>
      <c r="J44" s="64"/>
      <c r="K44" s="65"/>
      <c r="L44" s="258">
        <f>M45+M46+N45+N46</f>
        <v>2125</v>
      </c>
      <c r="M44" s="64"/>
      <c r="N44" s="65"/>
      <c r="O44" s="55">
        <v>0</v>
      </c>
    </row>
    <row r="45" spans="1:15" ht="27.75" customHeight="1" thickBot="1">
      <c r="A45" s="317"/>
      <c r="B45" s="269"/>
      <c r="C45" s="54">
        <v>2006</v>
      </c>
      <c r="D45" s="260"/>
      <c r="E45" s="263"/>
      <c r="F45" s="66">
        <v>0</v>
      </c>
      <c r="G45" s="67">
        <v>0</v>
      </c>
      <c r="H45" s="84">
        <v>0</v>
      </c>
      <c r="I45" s="263"/>
      <c r="J45" s="66">
        <v>300</v>
      </c>
      <c r="K45" s="67">
        <v>0</v>
      </c>
      <c r="L45" s="258"/>
      <c r="M45" s="66">
        <v>250</v>
      </c>
      <c r="N45" s="67">
        <v>0</v>
      </c>
      <c r="O45" s="56">
        <v>0</v>
      </c>
    </row>
    <row r="46" spans="1:15" ht="27.75" customHeight="1" thickBot="1">
      <c r="A46" s="317"/>
      <c r="B46" s="269"/>
      <c r="C46" s="59"/>
      <c r="D46" s="260"/>
      <c r="E46" s="263"/>
      <c r="F46" s="68">
        <v>150</v>
      </c>
      <c r="G46" s="70">
        <v>0</v>
      </c>
      <c r="H46" s="85"/>
      <c r="I46" s="263"/>
      <c r="J46" s="68">
        <v>700</v>
      </c>
      <c r="K46" s="70">
        <v>1875</v>
      </c>
      <c r="L46" s="258"/>
      <c r="M46" s="68">
        <v>0</v>
      </c>
      <c r="N46" s="70">
        <v>1875</v>
      </c>
      <c r="O46" s="60">
        <v>0</v>
      </c>
    </row>
    <row r="47" spans="1:15" ht="19.5" customHeight="1" thickBot="1">
      <c r="A47" s="314">
        <v>12</v>
      </c>
      <c r="B47" s="254" t="s">
        <v>33</v>
      </c>
      <c r="C47" s="58" t="s">
        <v>10</v>
      </c>
      <c r="D47" s="259">
        <f>E47+I47+L47+O47+O48+O49</f>
        <v>1761</v>
      </c>
      <c r="E47" s="258">
        <f>F48+F49+G48+G49+H48</f>
        <v>340</v>
      </c>
      <c r="F47" s="64"/>
      <c r="G47" s="65"/>
      <c r="H47" s="78"/>
      <c r="I47" s="258">
        <f>J48+J49+K48+K49</f>
        <v>515</v>
      </c>
      <c r="J47" s="64"/>
      <c r="K47" s="65"/>
      <c r="L47" s="258">
        <f>M48+M49+N48+N49</f>
        <v>250</v>
      </c>
      <c r="M47" s="64"/>
      <c r="N47" s="65"/>
      <c r="O47" s="55">
        <v>215</v>
      </c>
    </row>
    <row r="48" spans="1:15" ht="19.5" customHeight="1" thickBot="1">
      <c r="A48" s="315"/>
      <c r="B48" s="254"/>
      <c r="C48" s="54">
        <v>2007</v>
      </c>
      <c r="D48" s="260"/>
      <c r="E48" s="263"/>
      <c r="F48" s="66">
        <v>211</v>
      </c>
      <c r="G48" s="67">
        <v>0</v>
      </c>
      <c r="H48" s="84">
        <v>50</v>
      </c>
      <c r="I48" s="263"/>
      <c r="J48" s="66">
        <v>294</v>
      </c>
      <c r="K48" s="67">
        <v>0</v>
      </c>
      <c r="L48" s="258"/>
      <c r="M48" s="66">
        <v>100</v>
      </c>
      <c r="N48" s="67">
        <v>100</v>
      </c>
      <c r="O48" s="56">
        <v>341</v>
      </c>
    </row>
    <row r="49" spans="1:15" ht="19.5" customHeight="1" thickBot="1">
      <c r="A49" s="315"/>
      <c r="B49" s="254"/>
      <c r="C49" s="59"/>
      <c r="D49" s="260"/>
      <c r="E49" s="263"/>
      <c r="F49" s="68">
        <v>79</v>
      </c>
      <c r="G49" s="70">
        <v>0</v>
      </c>
      <c r="H49" s="85"/>
      <c r="I49" s="263"/>
      <c r="J49" s="68">
        <v>221</v>
      </c>
      <c r="K49" s="70">
        <v>0</v>
      </c>
      <c r="L49" s="258"/>
      <c r="M49" s="68">
        <v>50</v>
      </c>
      <c r="N49" s="69">
        <v>0</v>
      </c>
      <c r="O49" s="57">
        <v>100</v>
      </c>
    </row>
    <row r="50" spans="1:15" ht="19.5" customHeight="1" thickBot="1">
      <c r="A50" s="314">
        <v>13</v>
      </c>
      <c r="B50" s="269" t="s">
        <v>24</v>
      </c>
      <c r="C50" s="58" t="s">
        <v>10</v>
      </c>
      <c r="D50" s="253">
        <f>E50+I50+L50+O50+O51+O52</f>
        <v>460</v>
      </c>
      <c r="E50" s="258">
        <f>F51+F52+G51+G52+H51</f>
        <v>10</v>
      </c>
      <c r="F50" s="64"/>
      <c r="G50" s="65"/>
      <c r="H50" s="78"/>
      <c r="I50" s="280">
        <f>J51+J52+K51+K52</f>
        <v>450</v>
      </c>
      <c r="J50" s="64"/>
      <c r="K50" s="65"/>
      <c r="L50" s="258">
        <f>M51+M52+N51+N52</f>
        <v>0</v>
      </c>
      <c r="M50" s="64"/>
      <c r="N50" s="65"/>
      <c r="O50" s="55">
        <v>0</v>
      </c>
    </row>
    <row r="51" spans="1:15" ht="19.5" customHeight="1" thickBot="1">
      <c r="A51" s="315"/>
      <c r="B51" s="269"/>
      <c r="C51" s="54">
        <v>2005</v>
      </c>
      <c r="D51" s="276"/>
      <c r="E51" s="263"/>
      <c r="F51" s="66">
        <v>0</v>
      </c>
      <c r="G51" s="67">
        <v>0</v>
      </c>
      <c r="H51" s="84">
        <v>0</v>
      </c>
      <c r="I51" s="281"/>
      <c r="J51" s="66">
        <v>150</v>
      </c>
      <c r="K51" s="67">
        <v>0</v>
      </c>
      <c r="L51" s="258"/>
      <c r="M51" s="66">
        <v>0</v>
      </c>
      <c r="N51" s="67">
        <v>0</v>
      </c>
      <c r="O51" s="56">
        <v>0</v>
      </c>
    </row>
    <row r="52" spans="1:15" ht="19.5" customHeight="1" thickBot="1">
      <c r="A52" s="315"/>
      <c r="B52" s="269"/>
      <c r="C52" s="59"/>
      <c r="D52" s="284"/>
      <c r="E52" s="263"/>
      <c r="F52" s="68">
        <v>10</v>
      </c>
      <c r="G52" s="70">
        <v>0</v>
      </c>
      <c r="H52" s="85"/>
      <c r="I52" s="282"/>
      <c r="J52" s="68">
        <v>300</v>
      </c>
      <c r="K52" s="70">
        <v>0</v>
      </c>
      <c r="L52" s="258"/>
      <c r="M52" s="68">
        <v>0</v>
      </c>
      <c r="N52" s="70">
        <v>0</v>
      </c>
      <c r="O52" s="60">
        <v>0</v>
      </c>
    </row>
    <row r="53" spans="1:15" ht="19.5" customHeight="1" thickBot="1">
      <c r="A53" s="316">
        <v>14</v>
      </c>
      <c r="B53" s="269" t="s">
        <v>41</v>
      </c>
      <c r="C53" s="58">
        <v>2004</v>
      </c>
      <c r="D53" s="253">
        <f>E53+I53+L53+O53+O54+O55</f>
        <v>1000</v>
      </c>
      <c r="E53" s="258">
        <f>F54+F55+G54+G55+H54</f>
        <v>60</v>
      </c>
      <c r="F53" s="64"/>
      <c r="G53" s="65"/>
      <c r="H53" s="78"/>
      <c r="I53" s="280">
        <f>J54+J55+K54+K55</f>
        <v>940</v>
      </c>
      <c r="J53" s="64"/>
      <c r="K53" s="65"/>
      <c r="L53" s="258">
        <f>M54+M55+N54+N55</f>
        <v>0</v>
      </c>
      <c r="M53" s="64"/>
      <c r="N53" s="65"/>
      <c r="O53" s="55">
        <v>0</v>
      </c>
    </row>
    <row r="54" spans="1:15" ht="19.5" customHeight="1" thickBot="1">
      <c r="A54" s="317"/>
      <c r="B54" s="269"/>
      <c r="C54" s="54">
        <v>2005</v>
      </c>
      <c r="D54" s="276"/>
      <c r="E54" s="263"/>
      <c r="F54" s="66">
        <v>0</v>
      </c>
      <c r="G54" s="67">
        <v>0</v>
      </c>
      <c r="H54" s="84">
        <v>0</v>
      </c>
      <c r="I54" s="281"/>
      <c r="J54" s="66">
        <v>350</v>
      </c>
      <c r="K54" s="67">
        <v>60</v>
      </c>
      <c r="L54" s="258"/>
      <c r="M54" s="66">
        <v>0</v>
      </c>
      <c r="N54" s="67">
        <v>0</v>
      </c>
      <c r="O54" s="56">
        <v>0</v>
      </c>
    </row>
    <row r="55" spans="1:15" ht="19.5" customHeight="1" thickBot="1">
      <c r="A55" s="317"/>
      <c r="B55" s="286"/>
      <c r="C55" s="54"/>
      <c r="D55" s="284"/>
      <c r="E55" s="263"/>
      <c r="F55" s="68">
        <v>60</v>
      </c>
      <c r="G55" s="69">
        <v>0</v>
      </c>
      <c r="H55" s="85"/>
      <c r="I55" s="282"/>
      <c r="J55" s="68">
        <v>530</v>
      </c>
      <c r="K55" s="69">
        <v>0</v>
      </c>
      <c r="L55" s="258"/>
      <c r="M55" s="68">
        <v>0</v>
      </c>
      <c r="N55" s="69">
        <v>0</v>
      </c>
      <c r="O55" s="60">
        <v>0</v>
      </c>
    </row>
    <row r="56" spans="1:15" ht="19.5" customHeight="1" thickBot="1">
      <c r="A56" s="314">
        <v>15</v>
      </c>
      <c r="B56" s="269" t="s">
        <v>15</v>
      </c>
      <c r="C56" s="58" t="s">
        <v>10</v>
      </c>
      <c r="D56" s="259">
        <f>E56+I56+L56+O56+O57+O58</f>
        <v>700</v>
      </c>
      <c r="E56" s="258">
        <f>F57+F58+G57+G58+H57</f>
        <v>50</v>
      </c>
      <c r="F56" s="64"/>
      <c r="G56" s="65"/>
      <c r="H56" s="78"/>
      <c r="I56" s="258">
        <f>J57+J58+K57+K58</f>
        <v>50</v>
      </c>
      <c r="J56" s="64"/>
      <c r="K56" s="65"/>
      <c r="L56" s="258">
        <f>M57+M58+N57+N58</f>
        <v>50</v>
      </c>
      <c r="M56" s="64"/>
      <c r="N56" s="65"/>
      <c r="O56" s="55">
        <v>550</v>
      </c>
    </row>
    <row r="57" spans="1:15" ht="19.5" customHeight="1" thickBot="1">
      <c r="A57" s="315"/>
      <c r="B57" s="256"/>
      <c r="C57" s="54">
        <v>2010</v>
      </c>
      <c r="D57" s="260"/>
      <c r="E57" s="263"/>
      <c r="F57" s="66">
        <v>0</v>
      </c>
      <c r="G57" s="67">
        <v>0</v>
      </c>
      <c r="H57" s="79">
        <v>0</v>
      </c>
      <c r="I57" s="263"/>
      <c r="J57" s="66">
        <v>50</v>
      </c>
      <c r="K57" s="67">
        <v>0</v>
      </c>
      <c r="L57" s="258"/>
      <c r="M57" s="66">
        <v>50</v>
      </c>
      <c r="N57" s="67">
        <v>0</v>
      </c>
      <c r="O57" s="56">
        <v>0</v>
      </c>
    </row>
    <row r="58" spans="1:15" ht="19.5" customHeight="1" thickBot="1">
      <c r="A58" s="315"/>
      <c r="B58" s="256"/>
      <c r="C58" s="59"/>
      <c r="D58" s="260"/>
      <c r="E58" s="263"/>
      <c r="F58" s="68">
        <v>50</v>
      </c>
      <c r="G58" s="70">
        <v>0</v>
      </c>
      <c r="H58" s="80"/>
      <c r="I58" s="263"/>
      <c r="J58" s="68">
        <v>0</v>
      </c>
      <c r="K58" s="70">
        <v>0</v>
      </c>
      <c r="L58" s="258"/>
      <c r="M58" s="68">
        <v>0</v>
      </c>
      <c r="N58" s="70">
        <v>0</v>
      </c>
      <c r="O58" s="60">
        <v>0</v>
      </c>
    </row>
    <row r="59" spans="1:15" ht="19.5" customHeight="1" thickBot="1">
      <c r="A59" s="314">
        <v>16</v>
      </c>
      <c r="B59" s="269" t="s">
        <v>16</v>
      </c>
      <c r="C59" s="58" t="s">
        <v>10</v>
      </c>
      <c r="D59" s="259">
        <f>E59+I59+L59+O59+O60+O61</f>
        <v>1040</v>
      </c>
      <c r="E59" s="258">
        <f>F60+F61+G60+G61+H60</f>
        <v>50</v>
      </c>
      <c r="F59" s="64"/>
      <c r="G59" s="65"/>
      <c r="H59" s="78"/>
      <c r="I59" s="258">
        <f>J60+J61+K60+K61</f>
        <v>990</v>
      </c>
      <c r="J59" s="64"/>
      <c r="K59" s="65"/>
      <c r="L59" s="258">
        <f>M60+M61+N60+N61</f>
        <v>0</v>
      </c>
      <c r="M59" s="64"/>
      <c r="N59" s="65"/>
      <c r="O59" s="55">
        <v>0</v>
      </c>
    </row>
    <row r="60" spans="1:15" ht="19.5" customHeight="1" thickBot="1">
      <c r="A60" s="315"/>
      <c r="B60" s="269"/>
      <c r="C60" s="54">
        <v>2005</v>
      </c>
      <c r="D60" s="260"/>
      <c r="E60" s="263"/>
      <c r="F60" s="66">
        <v>0</v>
      </c>
      <c r="G60" s="67">
        <v>0</v>
      </c>
      <c r="H60" s="79">
        <v>0</v>
      </c>
      <c r="I60" s="263"/>
      <c r="J60" s="66">
        <v>480</v>
      </c>
      <c r="K60" s="67">
        <v>0</v>
      </c>
      <c r="L60" s="258"/>
      <c r="M60" s="66">
        <v>0</v>
      </c>
      <c r="N60" s="67">
        <v>0</v>
      </c>
      <c r="O60" s="56">
        <v>0</v>
      </c>
    </row>
    <row r="61" spans="1:15" ht="19.5" customHeight="1" thickBot="1">
      <c r="A61" s="315"/>
      <c r="B61" s="269"/>
      <c r="C61" s="59"/>
      <c r="D61" s="260"/>
      <c r="E61" s="263"/>
      <c r="F61" s="68">
        <v>50</v>
      </c>
      <c r="G61" s="70">
        <v>0</v>
      </c>
      <c r="H61" s="80"/>
      <c r="I61" s="263"/>
      <c r="J61" s="68">
        <v>510</v>
      </c>
      <c r="K61" s="70">
        <v>0</v>
      </c>
      <c r="L61" s="258"/>
      <c r="M61" s="68">
        <v>0</v>
      </c>
      <c r="N61" s="70">
        <v>0</v>
      </c>
      <c r="O61" s="60">
        <v>0</v>
      </c>
    </row>
    <row r="62" spans="1:15" ht="19.5" customHeight="1" thickBot="1">
      <c r="A62" s="316">
        <v>17</v>
      </c>
      <c r="B62" s="269" t="s">
        <v>11</v>
      </c>
      <c r="C62" s="54" t="s">
        <v>10</v>
      </c>
      <c r="D62" s="259">
        <f>E62+I62+L62+O62+O63+O64</f>
        <v>300</v>
      </c>
      <c r="E62" s="258">
        <f>F63+F64+G63+G64+H63</f>
        <v>50</v>
      </c>
      <c r="F62" s="72"/>
      <c r="G62" s="65"/>
      <c r="H62" s="78"/>
      <c r="I62" s="258">
        <f>J63+J64+K63+K64</f>
        <v>50</v>
      </c>
      <c r="J62" s="72"/>
      <c r="K62" s="65"/>
      <c r="L62" s="258">
        <f>M63+M64+N63+N64</f>
        <v>50</v>
      </c>
      <c r="M62" s="72"/>
      <c r="N62" s="65"/>
      <c r="O62" s="55">
        <v>150</v>
      </c>
    </row>
    <row r="63" spans="1:15" ht="19.5" customHeight="1" thickBot="1">
      <c r="A63" s="317"/>
      <c r="B63" s="269"/>
      <c r="C63" s="54">
        <v>2008</v>
      </c>
      <c r="D63" s="260"/>
      <c r="E63" s="263"/>
      <c r="F63" s="66">
        <v>0</v>
      </c>
      <c r="G63" s="67">
        <v>0</v>
      </c>
      <c r="H63" s="84">
        <v>0</v>
      </c>
      <c r="I63" s="263"/>
      <c r="J63" s="66">
        <v>50</v>
      </c>
      <c r="K63" s="67">
        <v>0</v>
      </c>
      <c r="L63" s="258"/>
      <c r="M63" s="66">
        <v>50</v>
      </c>
      <c r="N63" s="67">
        <v>0</v>
      </c>
      <c r="O63" s="56">
        <v>0</v>
      </c>
    </row>
    <row r="64" spans="1:15" ht="19.5" customHeight="1" thickBot="1">
      <c r="A64" s="317"/>
      <c r="B64" s="269"/>
      <c r="C64" s="59"/>
      <c r="D64" s="260"/>
      <c r="E64" s="263"/>
      <c r="F64" s="68">
        <v>50</v>
      </c>
      <c r="G64" s="70">
        <v>0</v>
      </c>
      <c r="H64" s="85"/>
      <c r="I64" s="263"/>
      <c r="J64" s="68">
        <v>0</v>
      </c>
      <c r="K64" s="70">
        <v>0</v>
      </c>
      <c r="L64" s="258"/>
      <c r="M64" s="68">
        <v>0</v>
      </c>
      <c r="N64" s="70">
        <v>0</v>
      </c>
      <c r="O64" s="60">
        <v>0</v>
      </c>
    </row>
    <row r="65" spans="1:15" ht="24" customHeight="1" thickBot="1">
      <c r="A65" s="314">
        <v>18</v>
      </c>
      <c r="B65" s="285" t="s">
        <v>46</v>
      </c>
      <c r="C65" s="54" t="s">
        <v>10</v>
      </c>
      <c r="D65" s="259">
        <f>E65+I65+L65+O65+O66+O67</f>
        <v>980.605</v>
      </c>
      <c r="E65" s="258">
        <f>F66+F67+G66+G67+H66</f>
        <v>300</v>
      </c>
      <c r="F65" s="72"/>
      <c r="G65" s="74"/>
      <c r="H65" s="79"/>
      <c r="I65" s="258">
        <f>J66+J67+K66+K67</f>
        <v>680.605</v>
      </c>
      <c r="J65" s="72"/>
      <c r="K65" s="74"/>
      <c r="L65" s="258">
        <f>M66+M67+N66+N67</f>
        <v>0</v>
      </c>
      <c r="M65" s="72"/>
      <c r="N65" s="74"/>
      <c r="O65" s="75">
        <v>0</v>
      </c>
    </row>
    <row r="66" spans="1:15" ht="24" customHeight="1" thickBot="1">
      <c r="A66" s="315"/>
      <c r="B66" s="287"/>
      <c r="C66" s="54">
        <v>2005</v>
      </c>
      <c r="D66" s="260"/>
      <c r="E66" s="263"/>
      <c r="F66" s="72">
        <v>56</v>
      </c>
      <c r="G66" s="74">
        <v>0</v>
      </c>
      <c r="H66" s="84">
        <v>0</v>
      </c>
      <c r="I66" s="263"/>
      <c r="J66" s="72">
        <v>380.605</v>
      </c>
      <c r="K66" s="74">
        <v>0</v>
      </c>
      <c r="L66" s="258"/>
      <c r="M66" s="72">
        <v>0</v>
      </c>
      <c r="N66" s="74">
        <v>0</v>
      </c>
      <c r="O66" s="56">
        <v>0</v>
      </c>
    </row>
    <row r="67" spans="1:15" ht="26.25" customHeight="1" thickBot="1">
      <c r="A67" s="315"/>
      <c r="B67" s="287"/>
      <c r="C67" s="59"/>
      <c r="D67" s="260"/>
      <c r="E67" s="263"/>
      <c r="F67" s="68">
        <v>244</v>
      </c>
      <c r="G67" s="70">
        <v>0</v>
      </c>
      <c r="H67" s="85"/>
      <c r="I67" s="263"/>
      <c r="J67" s="68">
        <v>300</v>
      </c>
      <c r="K67" s="70">
        <v>0</v>
      </c>
      <c r="L67" s="258"/>
      <c r="M67" s="68">
        <v>0</v>
      </c>
      <c r="N67" s="70">
        <v>0</v>
      </c>
      <c r="O67" s="60">
        <v>0</v>
      </c>
    </row>
    <row r="68" spans="1:15" ht="19.5" customHeight="1" thickBot="1">
      <c r="A68" s="314">
        <v>19</v>
      </c>
      <c r="B68" s="254" t="s">
        <v>53</v>
      </c>
      <c r="C68" s="58" t="s">
        <v>10</v>
      </c>
      <c r="D68" s="259">
        <f>E68+I68+L68+O68+O69+O70</f>
        <v>730</v>
      </c>
      <c r="E68" s="258">
        <f>F69+F70+G69+G70+H69</f>
        <v>5</v>
      </c>
      <c r="F68" s="64"/>
      <c r="G68" s="65"/>
      <c r="H68" s="78"/>
      <c r="I68" s="258">
        <f>J69+J70+K69+K70</f>
        <v>725</v>
      </c>
      <c r="J68" s="64"/>
      <c r="K68" s="65"/>
      <c r="L68" s="258">
        <f>M69+M70+N69+N70</f>
        <v>0</v>
      </c>
      <c r="M68" s="64"/>
      <c r="N68" s="65"/>
      <c r="O68" s="76">
        <v>0</v>
      </c>
    </row>
    <row r="69" spans="1:15" ht="19.5" customHeight="1" thickBot="1">
      <c r="A69" s="315"/>
      <c r="B69" s="288"/>
      <c r="C69" s="54">
        <v>2005</v>
      </c>
      <c r="D69" s="260"/>
      <c r="E69" s="263"/>
      <c r="F69" s="72">
        <v>0</v>
      </c>
      <c r="G69" s="74">
        <v>0</v>
      </c>
      <c r="H69" s="84">
        <v>0</v>
      </c>
      <c r="I69" s="263"/>
      <c r="J69" s="72">
        <v>0</v>
      </c>
      <c r="K69" s="74">
        <v>0</v>
      </c>
      <c r="L69" s="258"/>
      <c r="M69" s="72">
        <v>0</v>
      </c>
      <c r="N69" s="74">
        <v>0</v>
      </c>
      <c r="O69" s="56">
        <v>0</v>
      </c>
    </row>
    <row r="70" spans="1:15" ht="24.75" customHeight="1" thickBot="1">
      <c r="A70" s="315"/>
      <c r="B70" s="288"/>
      <c r="C70" s="59"/>
      <c r="D70" s="260"/>
      <c r="E70" s="263"/>
      <c r="F70" s="68">
        <v>5</v>
      </c>
      <c r="G70" s="70">
        <v>0</v>
      </c>
      <c r="H70" s="85"/>
      <c r="I70" s="263"/>
      <c r="J70" s="68">
        <v>725</v>
      </c>
      <c r="K70" s="70">
        <v>0</v>
      </c>
      <c r="L70" s="258"/>
      <c r="M70" s="68">
        <v>0</v>
      </c>
      <c r="N70" s="70">
        <v>0</v>
      </c>
      <c r="O70" s="60">
        <v>0</v>
      </c>
    </row>
    <row r="71" spans="1:15" ht="36.75" customHeight="1" thickBot="1">
      <c r="A71" s="316">
        <v>20</v>
      </c>
      <c r="B71" s="269" t="s">
        <v>52</v>
      </c>
      <c r="C71" s="58" t="s">
        <v>10</v>
      </c>
      <c r="D71" s="259">
        <f>E71+I71+L71+O71+O72+O73</f>
        <v>1400</v>
      </c>
      <c r="E71" s="258">
        <f>F72+F73+G72+G73+H72</f>
        <v>296</v>
      </c>
      <c r="F71" s="64"/>
      <c r="G71" s="65"/>
      <c r="H71" s="78"/>
      <c r="I71" s="258">
        <f>J72+J73+K72+K73</f>
        <v>754</v>
      </c>
      <c r="J71" s="64"/>
      <c r="K71" s="65"/>
      <c r="L71" s="258">
        <f>M72+M73+N72+N73</f>
        <v>350</v>
      </c>
      <c r="M71" s="64"/>
      <c r="N71" s="65"/>
      <c r="O71" s="55">
        <v>0</v>
      </c>
    </row>
    <row r="72" spans="1:15" ht="28.5" customHeight="1" thickBot="1">
      <c r="A72" s="317"/>
      <c r="B72" s="269"/>
      <c r="C72" s="54">
        <v>2006</v>
      </c>
      <c r="D72" s="260"/>
      <c r="E72" s="263"/>
      <c r="F72" s="66">
        <v>51</v>
      </c>
      <c r="G72" s="67">
        <v>0</v>
      </c>
      <c r="H72" s="84">
        <v>95</v>
      </c>
      <c r="I72" s="263"/>
      <c r="J72" s="66">
        <v>0</v>
      </c>
      <c r="K72" s="67">
        <v>0</v>
      </c>
      <c r="L72" s="258"/>
      <c r="M72" s="66">
        <v>0</v>
      </c>
      <c r="N72" s="67">
        <v>0</v>
      </c>
      <c r="O72" s="56">
        <v>0</v>
      </c>
    </row>
    <row r="73" spans="1:15" ht="28.5" customHeight="1" thickBot="1">
      <c r="A73" s="317"/>
      <c r="B73" s="269"/>
      <c r="C73" s="59"/>
      <c r="D73" s="260"/>
      <c r="E73" s="263"/>
      <c r="F73" s="68">
        <v>150</v>
      </c>
      <c r="G73" s="70">
        <v>0</v>
      </c>
      <c r="H73" s="85"/>
      <c r="I73" s="263"/>
      <c r="J73" s="68">
        <v>754</v>
      </c>
      <c r="K73" s="70">
        <v>0</v>
      </c>
      <c r="L73" s="258"/>
      <c r="M73" s="68">
        <v>350</v>
      </c>
      <c r="N73" s="70">
        <v>0</v>
      </c>
      <c r="O73" s="60">
        <v>0</v>
      </c>
    </row>
    <row r="74" spans="1:15" ht="28.5" customHeight="1" thickBot="1">
      <c r="A74" s="323">
        <v>21</v>
      </c>
      <c r="B74" s="269" t="s">
        <v>72</v>
      </c>
      <c r="C74" s="58" t="s">
        <v>10</v>
      </c>
      <c r="D74" s="259">
        <f>E74+I74+L74+O74+O75+O76</f>
        <v>1200</v>
      </c>
      <c r="E74" s="258">
        <f>F75+F76+G75+G76+H75</f>
        <v>50</v>
      </c>
      <c r="F74" s="72"/>
      <c r="G74" s="74"/>
      <c r="H74" s="84"/>
      <c r="I74" s="258">
        <f>J75+J76+K75+K76</f>
        <v>1150</v>
      </c>
      <c r="J74" s="72"/>
      <c r="K74" s="74"/>
      <c r="L74" s="258">
        <f>M75+M76+N75+N76</f>
        <v>0</v>
      </c>
      <c r="M74" s="72"/>
      <c r="N74" s="64"/>
      <c r="O74" s="132">
        <v>0</v>
      </c>
    </row>
    <row r="75" spans="1:15" ht="28.5" customHeight="1" thickBot="1">
      <c r="A75" s="324"/>
      <c r="B75" s="269"/>
      <c r="C75" s="54">
        <v>2005</v>
      </c>
      <c r="D75" s="260"/>
      <c r="E75" s="263"/>
      <c r="F75" s="66">
        <v>0</v>
      </c>
      <c r="G75" s="67">
        <v>0</v>
      </c>
      <c r="H75" s="84">
        <v>0</v>
      </c>
      <c r="I75" s="263"/>
      <c r="J75" s="66">
        <v>0</v>
      </c>
      <c r="K75" s="67">
        <v>0</v>
      </c>
      <c r="L75" s="258"/>
      <c r="M75" s="66">
        <v>0</v>
      </c>
      <c r="N75" s="66">
        <v>0</v>
      </c>
      <c r="O75" s="133">
        <v>0</v>
      </c>
    </row>
    <row r="76" spans="1:15" ht="28.5" customHeight="1" thickBot="1">
      <c r="A76" s="325"/>
      <c r="B76" s="269"/>
      <c r="C76" s="59"/>
      <c r="D76" s="260"/>
      <c r="E76" s="263"/>
      <c r="F76" s="71">
        <v>50</v>
      </c>
      <c r="G76" s="69">
        <v>0</v>
      </c>
      <c r="H76" s="84"/>
      <c r="I76" s="264"/>
      <c r="J76" s="71">
        <v>1150</v>
      </c>
      <c r="K76" s="69">
        <v>0</v>
      </c>
      <c r="L76" s="258"/>
      <c r="M76" s="71">
        <v>0</v>
      </c>
      <c r="N76" s="71">
        <v>0</v>
      </c>
      <c r="O76" s="134">
        <v>0</v>
      </c>
    </row>
    <row r="77" spans="1:15" ht="28.5" customHeight="1" thickBot="1">
      <c r="A77" s="323">
        <v>22</v>
      </c>
      <c r="B77" s="269" t="s">
        <v>68</v>
      </c>
      <c r="C77" s="58" t="s">
        <v>10</v>
      </c>
      <c r="D77" s="259">
        <f>E77+I77+L77+O77+O78+O79</f>
        <v>2500</v>
      </c>
      <c r="E77" s="258">
        <f>F78+F79+G78+G79+H78</f>
        <v>400</v>
      </c>
      <c r="F77" s="64"/>
      <c r="G77" s="65"/>
      <c r="H77" s="123"/>
      <c r="I77" s="258">
        <f>J78+J79+K78+K79</f>
        <v>1500</v>
      </c>
      <c r="J77" s="64"/>
      <c r="K77" s="65"/>
      <c r="L77" s="258">
        <f>M78+M79+N78+N79</f>
        <v>600</v>
      </c>
      <c r="M77" s="64"/>
      <c r="N77" s="64"/>
      <c r="O77" s="132">
        <v>0</v>
      </c>
    </row>
    <row r="78" spans="1:15" ht="28.5" customHeight="1" thickBot="1">
      <c r="A78" s="324"/>
      <c r="B78" s="269"/>
      <c r="C78" s="54">
        <v>2006</v>
      </c>
      <c r="D78" s="260"/>
      <c r="E78" s="263"/>
      <c r="F78" s="66">
        <v>0</v>
      </c>
      <c r="G78" s="67">
        <v>0</v>
      </c>
      <c r="H78" s="84">
        <v>0</v>
      </c>
      <c r="I78" s="263"/>
      <c r="J78" s="66">
        <v>0</v>
      </c>
      <c r="K78" s="67">
        <v>0</v>
      </c>
      <c r="L78" s="258"/>
      <c r="M78" s="66">
        <v>0</v>
      </c>
      <c r="N78" s="66">
        <v>0</v>
      </c>
      <c r="O78" s="133">
        <v>0</v>
      </c>
    </row>
    <row r="79" spans="1:15" ht="28.5" customHeight="1" thickBot="1">
      <c r="A79" s="325"/>
      <c r="B79" s="269"/>
      <c r="C79" s="59"/>
      <c r="D79" s="260"/>
      <c r="E79" s="263"/>
      <c r="F79" s="68">
        <v>400</v>
      </c>
      <c r="G79" s="70">
        <v>0</v>
      </c>
      <c r="H79" s="84"/>
      <c r="I79" s="264"/>
      <c r="J79" s="68">
        <v>1500</v>
      </c>
      <c r="K79" s="70">
        <v>0</v>
      </c>
      <c r="L79" s="258"/>
      <c r="M79" s="68">
        <v>600</v>
      </c>
      <c r="N79" s="68">
        <v>0</v>
      </c>
      <c r="O79" s="96">
        <v>0</v>
      </c>
    </row>
    <row r="80" spans="1:15" ht="28.5" customHeight="1" thickBot="1">
      <c r="A80" s="314">
        <v>23</v>
      </c>
      <c r="B80" s="296" t="s">
        <v>54</v>
      </c>
      <c r="C80" s="58" t="s">
        <v>10</v>
      </c>
      <c r="D80" s="259">
        <f>E80+I80+L80+O80+O81+O82</f>
        <v>180</v>
      </c>
      <c r="E80" s="258">
        <f>F81+F82+G81+G82+H81</f>
        <v>6</v>
      </c>
      <c r="F80" s="64"/>
      <c r="G80" s="65"/>
      <c r="H80" s="123"/>
      <c r="I80" s="258">
        <f>J81+J82+K81+K82</f>
        <v>174</v>
      </c>
      <c r="J80" s="64"/>
      <c r="K80" s="65"/>
      <c r="L80" s="258">
        <f>M81+M82+N81+N82</f>
        <v>0</v>
      </c>
      <c r="M80" s="64"/>
      <c r="N80" s="64"/>
      <c r="O80" s="122">
        <v>0</v>
      </c>
    </row>
    <row r="81" spans="1:15" ht="28.5" customHeight="1" thickBot="1">
      <c r="A81" s="315"/>
      <c r="B81" s="297"/>
      <c r="C81" s="54">
        <v>2005</v>
      </c>
      <c r="D81" s="260"/>
      <c r="E81" s="263"/>
      <c r="F81" s="66">
        <v>6</v>
      </c>
      <c r="G81" s="67">
        <v>0</v>
      </c>
      <c r="H81" s="84">
        <v>0</v>
      </c>
      <c r="I81" s="263"/>
      <c r="J81" s="66">
        <v>78</v>
      </c>
      <c r="K81" s="67">
        <v>0</v>
      </c>
      <c r="L81" s="258"/>
      <c r="M81" s="66">
        <v>0</v>
      </c>
      <c r="N81" s="66">
        <v>0</v>
      </c>
      <c r="O81" s="95">
        <v>0</v>
      </c>
    </row>
    <row r="82" spans="1:15" ht="28.5" customHeight="1" thickBot="1">
      <c r="A82" s="315"/>
      <c r="B82" s="298"/>
      <c r="C82" s="59"/>
      <c r="D82" s="260"/>
      <c r="E82" s="263"/>
      <c r="F82" s="68">
        <v>0</v>
      </c>
      <c r="G82" s="70">
        <v>0</v>
      </c>
      <c r="H82" s="85"/>
      <c r="I82" s="263"/>
      <c r="J82" s="68">
        <v>96</v>
      </c>
      <c r="K82" s="70">
        <v>0</v>
      </c>
      <c r="L82" s="258"/>
      <c r="M82" s="68">
        <v>0</v>
      </c>
      <c r="N82" s="68">
        <v>0</v>
      </c>
      <c r="O82" s="96">
        <v>0</v>
      </c>
    </row>
    <row r="83" spans="1:17" ht="19.5" customHeight="1" thickBot="1">
      <c r="A83" s="28"/>
      <c r="B83" s="30"/>
      <c r="C83" s="26"/>
      <c r="D83" s="102"/>
      <c r="E83" s="119"/>
      <c r="F83" s="103"/>
      <c r="G83" s="103"/>
      <c r="H83" s="104"/>
      <c r="I83" s="120"/>
      <c r="J83" s="103"/>
      <c r="K83" s="103"/>
      <c r="L83" s="121"/>
      <c r="M83" s="103"/>
      <c r="N83" s="105"/>
      <c r="O83" s="106">
        <f>O14+O17+O20+O23+O26+O29+O32+O35+O38+O41+O44+O47+O50+O53+O56+O59+O62+O65+O68+O71+O74+O77+O80</f>
        <v>13480</v>
      </c>
      <c r="Q83" s="100"/>
    </row>
    <row r="84" spans="1:17" ht="25.5" customHeight="1" thickBot="1">
      <c r="A84" s="27"/>
      <c r="B84" s="289" t="s">
        <v>0</v>
      </c>
      <c r="C84" s="62"/>
      <c r="D84" s="291">
        <f>SUM(D14:D82)</f>
        <v>220128.086</v>
      </c>
      <c r="E84" s="293">
        <f>SUM(E14:E82)</f>
        <v>12076.481</v>
      </c>
      <c r="F84" s="107">
        <f>F15+F18+F21+F24+F27+F30+F33+F36+F39+F42+F45+F48+F51+F54+F57+F60+F63+F66+F69+F72+F75+F78+F81</f>
        <v>520.5</v>
      </c>
      <c r="G84" s="107">
        <f>G15+G18+G21+G24+G27+G30+G33+G36+G39+G42+G45+G48+G51+G54+G57+G60+G63+G66+G69+G72+G81</f>
        <v>204.5</v>
      </c>
      <c r="H84" s="108">
        <f>SUM(H14:H82)</f>
        <v>328.9</v>
      </c>
      <c r="I84" s="293">
        <f>SUM(I14:I82)</f>
        <v>41381.605</v>
      </c>
      <c r="J84" s="107">
        <f>J15+J18+J21+J24+J27+J30+J33+J36+J39+J42+J45+J48+J51+J54+J57+J60+J63+J66+J69+J72+J75+J78+J81</f>
        <v>4549.605</v>
      </c>
      <c r="K84" s="107">
        <f>K15+K18+K21+K24+K27+K30+K33+K36+K39+K42+K45+K48+K51+K54+K57+K60+K63+K66+K69+K72+K75+K78+K81</f>
        <v>1060</v>
      </c>
      <c r="L84" s="293">
        <f>SUM(L14:L82)</f>
        <v>95853</v>
      </c>
      <c r="M84" s="107">
        <f>M15+M18+M21+M24+M27+M30+M33+M36+M39+M42+M45+M48+M51+M54+M57+M60+M63+M66+M69+M72+M75+M78+M81</f>
        <v>8022</v>
      </c>
      <c r="N84" s="109">
        <f>N15+N18+N21+N24+N27+N30+N33+N36+N39+N42+N45+N48+N51+N54+N57+N60+N63+N66+N69+N72</f>
        <v>300</v>
      </c>
      <c r="O84" s="110">
        <f>O15+O18+O21+O24+O27+O30+O33+O36+O39+O42+O45+O48+O51+O54+O57+O60+O63+O66+O69+O72+O75+O78+O81</f>
        <v>14073</v>
      </c>
      <c r="Q84" s="100"/>
    </row>
    <row r="85" spans="1:18" ht="25.5" customHeight="1" thickBot="1">
      <c r="A85" s="29"/>
      <c r="B85" s="290"/>
      <c r="C85" s="31"/>
      <c r="D85" s="292"/>
      <c r="E85" s="294"/>
      <c r="F85" s="108">
        <f>F16+F19+F22+F25+F28+F31+F34+F37+F40+F43+F46+F49+F52+F55+F58+F61+F64+F67+F70+F73+F76+F79+F82</f>
        <v>10522.581</v>
      </c>
      <c r="G85" s="111">
        <f>G16+G19+G22+G25+G28+G31+G34+G37+G40+G43+G46+G49+G52+G55+G58+G61+G64+G67+G70+G73+G82</f>
        <v>500</v>
      </c>
      <c r="H85" s="112"/>
      <c r="I85" s="295"/>
      <c r="J85" s="107">
        <f>J16+J19+J22+J25+J28+J31+J34+J37+J40+J43+J46+J49+J52+J55+J58+J61+J64+J67+J70+J73+J76+J79+J82</f>
        <v>14611</v>
      </c>
      <c r="K85" s="107">
        <f>K16+K19+K22+K25+K28+K31+K34+K37+K40+K43+K46+K49+K52+K55+K58+K61+K64+K67+K70+K73+K76+K79+K82</f>
        <v>21161</v>
      </c>
      <c r="L85" s="295"/>
      <c r="M85" s="107">
        <f>M16+M19+M22+M25+M28+M31+M34+M37+M40+M43+M46+M49+M52+M55+M58+M61+M64+M67+M70+M73+M76+M79+M82</f>
        <v>28246</v>
      </c>
      <c r="N85" s="109">
        <f>N16+N19+N22+N25+N28+N31+N34+N37+N40+N43+N46+N49+N52+N55+N58+N61+N64+N73+N82</f>
        <v>59285</v>
      </c>
      <c r="O85" s="113">
        <f>O16+O19+O22+O25+O28+O31+O34+O37+O40+O43+O46+O49+O52+O55+O58+O61+O64+O67+O70+O73+O76+O79+O82</f>
        <v>43264</v>
      </c>
      <c r="P85" s="45"/>
      <c r="Q85" s="101"/>
      <c r="R85" s="45"/>
    </row>
    <row r="86" spans="1:17" ht="19.5" customHeight="1" thickBot="1">
      <c r="A86" s="18"/>
      <c r="B86" s="24"/>
      <c r="C86" s="19"/>
      <c r="D86" s="114"/>
      <c r="E86" s="115"/>
      <c r="F86" s="116">
        <f>SUM(F84:F85)</f>
        <v>11043.081</v>
      </c>
      <c r="G86" s="117"/>
      <c r="H86" s="117"/>
      <c r="I86" s="135"/>
      <c r="J86" s="106">
        <f>SUM(J84:J85)</f>
        <v>19160.605</v>
      </c>
      <c r="K86" s="117"/>
      <c r="L86" s="135"/>
      <c r="M86" s="106">
        <f>SUM(M84:M85)</f>
        <v>36268</v>
      </c>
      <c r="N86" s="117"/>
      <c r="O86" s="106">
        <f>SUM(O83:O85)</f>
        <v>70817</v>
      </c>
      <c r="Q86" s="16"/>
    </row>
    <row r="87" spans="1:15" ht="19.5" customHeight="1">
      <c r="A87" s="18"/>
      <c r="B87" s="24"/>
      <c r="C87" s="19"/>
      <c r="D87" s="20"/>
      <c r="E87" s="21"/>
      <c r="F87" s="22"/>
      <c r="G87" s="22"/>
      <c r="H87" s="22"/>
      <c r="I87" s="20"/>
      <c r="J87" s="22"/>
      <c r="K87" s="22"/>
      <c r="L87" s="20"/>
      <c r="M87" s="22"/>
      <c r="N87" s="22"/>
      <c r="O87" s="23"/>
    </row>
    <row r="88" spans="1:15" ht="19.5" customHeight="1">
      <c r="A88" s="18"/>
      <c r="B88" s="98" t="s">
        <v>75</v>
      </c>
      <c r="C88" s="19"/>
      <c r="D88" s="149">
        <f>SUM(E88:O88)</f>
        <v>220128.086</v>
      </c>
      <c r="E88" s="136">
        <f>SUM(F84:H85)</f>
        <v>12076.481</v>
      </c>
      <c r="F88" s="137"/>
      <c r="G88" s="137"/>
      <c r="H88" s="137"/>
      <c r="I88" s="136">
        <f>SUM(J84:K85)</f>
        <v>41381.604999999996</v>
      </c>
      <c r="J88" s="137"/>
      <c r="K88" s="137"/>
      <c r="L88" s="136"/>
      <c r="M88" s="137">
        <f>SUM(M84:N85)</f>
        <v>95853</v>
      </c>
      <c r="N88" s="137"/>
      <c r="O88" s="136">
        <f>O86</f>
        <v>70817</v>
      </c>
    </row>
    <row r="89" spans="1:15" ht="19.5" customHeight="1">
      <c r="A89" s="18"/>
      <c r="B89" s="97"/>
      <c r="C89" s="97"/>
      <c r="D89" s="97"/>
      <c r="E89" s="97"/>
      <c r="F89" s="97"/>
      <c r="G89" s="97"/>
      <c r="H89" s="97"/>
      <c r="I89" s="97"/>
      <c r="J89" s="22"/>
      <c r="K89" s="22"/>
      <c r="L89" s="20"/>
      <c r="M89" s="22"/>
      <c r="N89" s="22"/>
      <c r="O89" s="23"/>
    </row>
    <row r="90" spans="1:15" ht="47.25" customHeight="1">
      <c r="A90" s="18"/>
      <c r="B90" s="99"/>
      <c r="C90" s="99"/>
      <c r="D90" s="99"/>
      <c r="E90" s="99"/>
      <c r="F90" s="99"/>
      <c r="G90" s="99"/>
      <c r="H90" s="99"/>
      <c r="I90" s="99"/>
      <c r="J90" s="22"/>
      <c r="K90" s="22"/>
      <c r="L90" s="20"/>
      <c r="M90" s="22"/>
      <c r="N90" s="22"/>
      <c r="O90" s="23"/>
    </row>
    <row r="91" spans="2:16" ht="19.5" customHeight="1">
      <c r="B91" s="299"/>
      <c r="C91" s="299"/>
      <c r="D91" s="299"/>
      <c r="E91" s="299"/>
      <c r="F91" s="299"/>
      <c r="G91" s="299"/>
      <c r="H91" s="299"/>
      <c r="I91" s="299"/>
      <c r="J91" s="15"/>
      <c r="L91" s="15"/>
      <c r="M91" s="17"/>
      <c r="O91" s="17"/>
      <c r="P91" s="16"/>
    </row>
    <row r="92" spans="2:5" ht="19.5" customHeight="1">
      <c r="B92" s="40"/>
      <c r="E92" s="16"/>
    </row>
    <row r="93" spans="2:5" ht="19.5" customHeight="1">
      <c r="B93" s="40"/>
      <c r="E93" s="16"/>
    </row>
    <row r="94" spans="1:13" ht="19.5" customHeight="1">
      <c r="A94" s="63"/>
      <c r="B94" s="40"/>
      <c r="C94" s="40"/>
      <c r="D94" s="40"/>
      <c r="E94" s="40"/>
      <c r="F94" s="40"/>
      <c r="G94" s="40"/>
      <c r="H94" s="40"/>
      <c r="M94" s="17"/>
    </row>
    <row r="95" spans="1:13" ht="19.5" customHeight="1">
      <c r="A95" s="63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</row>
    <row r="96" spans="1:13" ht="19.5" customHeight="1">
      <c r="A96" s="63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</row>
    <row r="97" spans="1:13" ht="19.5" customHeight="1">
      <c r="A97" s="63"/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</row>
    <row r="98" spans="1:8" ht="19.5" customHeight="1">
      <c r="A98" s="63"/>
      <c r="B98" s="41"/>
      <c r="C98" s="41"/>
      <c r="D98" s="41"/>
      <c r="E98" s="41"/>
      <c r="F98" s="41"/>
      <c r="G98" s="25"/>
      <c r="H98" s="25"/>
    </row>
    <row r="99" spans="1:8" ht="19.5" customHeight="1">
      <c r="A99" s="38"/>
      <c r="B99" s="46"/>
      <c r="C99" s="46"/>
      <c r="D99" s="41"/>
      <c r="E99" s="41"/>
      <c r="F99" s="41"/>
      <c r="G99" s="25"/>
      <c r="H99" s="25"/>
    </row>
    <row r="100" spans="1:6" ht="19.5" customHeight="1">
      <c r="A100" s="38"/>
      <c r="B100" s="46"/>
      <c r="C100" s="46"/>
      <c r="D100" s="40"/>
      <c r="E100" s="40"/>
      <c r="F100" s="40"/>
    </row>
    <row r="101" spans="1:6" ht="19.5" customHeight="1">
      <c r="A101" s="38"/>
      <c r="B101" s="40"/>
      <c r="C101" s="40"/>
      <c r="D101" s="40"/>
      <c r="E101" s="40"/>
      <c r="F101" s="40"/>
    </row>
    <row r="102" spans="1:6" ht="19.5" customHeight="1">
      <c r="A102" s="38"/>
      <c r="B102" s="40"/>
      <c r="C102" s="40"/>
      <c r="D102" s="40"/>
      <c r="E102" s="40"/>
      <c r="F102" s="40"/>
    </row>
    <row r="103" spans="2:6" ht="19.5" customHeight="1">
      <c r="B103" s="40"/>
      <c r="C103" s="40"/>
      <c r="D103" s="40"/>
      <c r="E103" s="40"/>
      <c r="F103" s="40"/>
    </row>
    <row r="104" spans="2:6" ht="19.5" customHeight="1">
      <c r="B104" s="40"/>
      <c r="C104" s="40"/>
      <c r="D104" s="40"/>
      <c r="E104" s="40"/>
      <c r="F104" s="40"/>
    </row>
    <row r="105" spans="2:6" ht="19.5" customHeight="1">
      <c r="B105" s="40"/>
      <c r="C105" s="40"/>
      <c r="D105" s="40"/>
      <c r="E105" s="40"/>
      <c r="F105" s="40"/>
    </row>
    <row r="106" spans="2:6" ht="14.25">
      <c r="B106" s="40"/>
      <c r="C106" s="40"/>
      <c r="D106" s="40"/>
      <c r="E106" s="40"/>
      <c r="F106" s="40"/>
    </row>
    <row r="107" spans="2:6" ht="15">
      <c r="B107" s="39"/>
      <c r="C107" s="40"/>
      <c r="D107" s="40"/>
      <c r="E107" s="40"/>
      <c r="F107" s="40"/>
    </row>
    <row r="108" spans="2:6" ht="14.25">
      <c r="B108" s="40"/>
      <c r="C108" s="40"/>
      <c r="D108" s="40"/>
      <c r="E108" s="40"/>
      <c r="F108" s="40"/>
    </row>
    <row r="109" spans="1:6" ht="14.25">
      <c r="A109" s="47"/>
      <c r="B109" s="40"/>
      <c r="C109" s="40"/>
      <c r="D109" s="40"/>
      <c r="E109" s="40"/>
      <c r="F109" s="40"/>
    </row>
    <row r="110" ht="12.75">
      <c r="A110" s="47"/>
    </row>
    <row r="111" spans="1:2" ht="14.25">
      <c r="A111" s="47"/>
      <c r="B111" s="40"/>
    </row>
  </sheetData>
  <mergeCells count="156">
    <mergeCell ref="L10:L11"/>
    <mergeCell ref="D14:D16"/>
    <mergeCell ref="E14:E16"/>
    <mergeCell ref="H10:H12"/>
    <mergeCell ref="I10:I11"/>
    <mergeCell ref="I14:I16"/>
    <mergeCell ref="L14:L16"/>
    <mergeCell ref="I17:I19"/>
    <mergeCell ref="L17:L19"/>
    <mergeCell ref="A14:A16"/>
    <mergeCell ref="B14:B16"/>
    <mergeCell ref="A17:A19"/>
    <mergeCell ref="B17:B19"/>
    <mergeCell ref="D17:D19"/>
    <mergeCell ref="E17:E19"/>
    <mergeCell ref="A20:A22"/>
    <mergeCell ref="B20:B22"/>
    <mergeCell ref="D20:D22"/>
    <mergeCell ref="E20:E22"/>
    <mergeCell ref="I26:I28"/>
    <mergeCell ref="L26:L28"/>
    <mergeCell ref="A23:A25"/>
    <mergeCell ref="B23:B25"/>
    <mergeCell ref="D23:D25"/>
    <mergeCell ref="E23:E25"/>
    <mergeCell ref="I20:I22"/>
    <mergeCell ref="L20:L22"/>
    <mergeCell ref="I23:I25"/>
    <mergeCell ref="L23:L25"/>
    <mergeCell ref="I29:I31"/>
    <mergeCell ref="L29:L31"/>
    <mergeCell ref="A26:A28"/>
    <mergeCell ref="B26:B28"/>
    <mergeCell ref="A29:A31"/>
    <mergeCell ref="B29:B31"/>
    <mergeCell ref="D29:D31"/>
    <mergeCell ref="E29:E31"/>
    <mergeCell ref="D26:D28"/>
    <mergeCell ref="E26:E28"/>
    <mergeCell ref="A32:A34"/>
    <mergeCell ref="B32:B34"/>
    <mergeCell ref="D32:D34"/>
    <mergeCell ref="E32:E34"/>
    <mergeCell ref="I38:I40"/>
    <mergeCell ref="L38:L40"/>
    <mergeCell ref="A35:A37"/>
    <mergeCell ref="B35:B37"/>
    <mergeCell ref="D35:D37"/>
    <mergeCell ref="E35:E37"/>
    <mergeCell ref="I32:I34"/>
    <mergeCell ref="L32:L34"/>
    <mergeCell ref="I35:I37"/>
    <mergeCell ref="L35:L37"/>
    <mergeCell ref="I41:I43"/>
    <mergeCell ref="L41:L43"/>
    <mergeCell ref="A38:A40"/>
    <mergeCell ref="B38:B40"/>
    <mergeCell ref="A41:A43"/>
    <mergeCell ref="B41:B43"/>
    <mergeCell ref="D41:D43"/>
    <mergeCell ref="E41:E43"/>
    <mergeCell ref="D38:D40"/>
    <mergeCell ref="E38:E40"/>
    <mergeCell ref="A44:A46"/>
    <mergeCell ref="B44:B46"/>
    <mergeCell ref="D44:D46"/>
    <mergeCell ref="E44:E46"/>
    <mergeCell ref="I50:I52"/>
    <mergeCell ref="L50:L52"/>
    <mergeCell ref="A47:A49"/>
    <mergeCell ref="B47:B49"/>
    <mergeCell ref="D47:D49"/>
    <mergeCell ref="E47:E49"/>
    <mergeCell ref="I44:I46"/>
    <mergeCell ref="L44:L46"/>
    <mergeCell ref="I47:I49"/>
    <mergeCell ref="L47:L49"/>
    <mergeCell ref="I53:I55"/>
    <mergeCell ref="L53:L55"/>
    <mergeCell ref="A50:A52"/>
    <mergeCell ref="B50:B52"/>
    <mergeCell ref="A53:A55"/>
    <mergeCell ref="B53:B55"/>
    <mergeCell ref="D53:D55"/>
    <mergeCell ref="E53:E55"/>
    <mergeCell ref="D50:D52"/>
    <mergeCell ref="E50:E52"/>
    <mergeCell ref="A56:A58"/>
    <mergeCell ref="B56:B58"/>
    <mergeCell ref="D56:D58"/>
    <mergeCell ref="E56:E58"/>
    <mergeCell ref="I62:I64"/>
    <mergeCell ref="L62:L64"/>
    <mergeCell ref="A59:A61"/>
    <mergeCell ref="B59:B61"/>
    <mergeCell ref="D59:D61"/>
    <mergeCell ref="E59:E61"/>
    <mergeCell ref="I56:I58"/>
    <mergeCell ref="L56:L58"/>
    <mergeCell ref="I59:I61"/>
    <mergeCell ref="L59:L61"/>
    <mergeCell ref="I65:I67"/>
    <mergeCell ref="L65:L67"/>
    <mergeCell ref="A62:A64"/>
    <mergeCell ref="B62:B64"/>
    <mergeCell ref="A65:A67"/>
    <mergeCell ref="B65:B67"/>
    <mergeCell ref="D65:D67"/>
    <mergeCell ref="E65:E67"/>
    <mergeCell ref="D62:D64"/>
    <mergeCell ref="E62:E64"/>
    <mergeCell ref="L68:L70"/>
    <mergeCell ref="A71:A73"/>
    <mergeCell ref="B71:B73"/>
    <mergeCell ref="D71:D73"/>
    <mergeCell ref="E71:E73"/>
    <mergeCell ref="I71:I73"/>
    <mergeCell ref="L71:L73"/>
    <mergeCell ref="A68:A70"/>
    <mergeCell ref="B68:B70"/>
    <mergeCell ref="D68:D70"/>
    <mergeCell ref="B74:B76"/>
    <mergeCell ref="D74:D76"/>
    <mergeCell ref="E74:E76"/>
    <mergeCell ref="I68:I70"/>
    <mergeCell ref="E68:E70"/>
    <mergeCell ref="A80:A82"/>
    <mergeCell ref="I74:I76"/>
    <mergeCell ref="L74:L76"/>
    <mergeCell ref="A77:A79"/>
    <mergeCell ref="B77:B79"/>
    <mergeCell ref="D77:D79"/>
    <mergeCell ref="E77:E79"/>
    <mergeCell ref="I77:I79"/>
    <mergeCell ref="L77:L79"/>
    <mergeCell ref="A74:A76"/>
    <mergeCell ref="I80:I82"/>
    <mergeCell ref="L80:L82"/>
    <mergeCell ref="B84:B85"/>
    <mergeCell ref="D84:D85"/>
    <mergeCell ref="E84:E85"/>
    <mergeCell ref="I84:I85"/>
    <mergeCell ref="L84:L85"/>
    <mergeCell ref="B80:B82"/>
    <mergeCell ref="D80:D82"/>
    <mergeCell ref="E80:E82"/>
    <mergeCell ref="B91:I91"/>
    <mergeCell ref="B95:M96"/>
    <mergeCell ref="B97:M97"/>
    <mergeCell ref="L1:N1"/>
    <mergeCell ref="A6:N6"/>
    <mergeCell ref="L8:M8"/>
    <mergeCell ref="E9:G9"/>
    <mergeCell ref="I9:K9"/>
    <mergeCell ref="L9:N9"/>
    <mergeCell ref="E10:E11"/>
  </mergeCells>
  <printOptions/>
  <pageMargins left="0.3937007874015748" right="0.3937007874015748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3" manualBreakCount="3">
    <brk id="28" max="255" man="1"/>
    <brk id="49" max="14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7"/>
  <sheetViews>
    <sheetView tabSelected="1" workbookViewId="0" topLeftCell="F1">
      <selection activeCell="E11" sqref="E11"/>
    </sheetView>
  </sheetViews>
  <sheetFormatPr defaultColWidth="9.00390625" defaultRowHeight="12.75"/>
  <cols>
    <col min="1" max="1" width="3.875" style="0" customWidth="1"/>
    <col min="2" max="2" width="33.625" style="186" customWidth="1"/>
    <col min="3" max="3" width="10.125" style="0" customWidth="1"/>
    <col min="4" max="4" width="12.125" style="0" customWidth="1"/>
    <col min="5" max="5" width="10.00390625" style="0" customWidth="1"/>
    <col min="6" max="6" width="9.375" style="0" customWidth="1"/>
    <col min="7" max="7" width="10.00390625" style="0" customWidth="1"/>
    <col min="8" max="8" width="10.25390625" style="0" customWidth="1"/>
    <col min="9" max="10" width="9.625" style="0" customWidth="1"/>
    <col min="11" max="11" width="10.25390625" style="0" customWidth="1"/>
    <col min="12" max="12" width="11.25390625" style="0" customWidth="1"/>
    <col min="13" max="13" width="9.625" style="0" customWidth="1"/>
    <col min="14" max="14" width="10.125" style="0" customWidth="1"/>
    <col min="15" max="15" width="12.25390625" style="0" customWidth="1"/>
    <col min="16" max="16" width="0.12890625" style="0" hidden="1" customWidth="1"/>
    <col min="17" max="18" width="9.75390625" style="0" customWidth="1"/>
  </cols>
  <sheetData>
    <row r="1" spans="2:14" ht="13.5" customHeight="1">
      <c r="B1" s="185"/>
      <c r="M1" s="158" t="s">
        <v>90</v>
      </c>
      <c r="N1" s="158"/>
    </row>
    <row r="2" spans="2:14" ht="13.5" customHeight="1">
      <c r="B2" s="185"/>
      <c r="M2" s="160" t="s">
        <v>109</v>
      </c>
      <c r="N2" s="160"/>
    </row>
    <row r="3" spans="13:14" ht="13.5" customHeight="1">
      <c r="M3" s="160" t="s">
        <v>18</v>
      </c>
      <c r="N3" s="160"/>
    </row>
    <row r="4" spans="13:14" ht="13.5" customHeight="1">
      <c r="M4" s="160" t="s">
        <v>110</v>
      </c>
      <c r="N4" s="160"/>
    </row>
    <row r="5" spans="1:15" ht="26.25">
      <c r="A5" s="302" t="s">
        <v>94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7" spans="1:13" ht="13.5" thickBot="1">
      <c r="A7" s="2"/>
      <c r="B7" s="187"/>
      <c r="C7" s="2"/>
      <c r="D7" s="2"/>
      <c r="L7" s="303" t="s">
        <v>37</v>
      </c>
      <c r="M7" s="303"/>
    </row>
    <row r="8" spans="1:15" s="239" customFormat="1" ht="32.25" customHeight="1" thickBot="1">
      <c r="A8" s="359" t="s">
        <v>93</v>
      </c>
      <c r="B8" s="365" t="s">
        <v>107</v>
      </c>
      <c r="C8" s="368" t="s">
        <v>108</v>
      </c>
      <c r="D8" s="13"/>
      <c r="E8" s="306" t="s">
        <v>20</v>
      </c>
      <c r="F8" s="307"/>
      <c r="G8" s="307"/>
      <c r="H8" s="307"/>
      <c r="I8" s="306" t="s">
        <v>91</v>
      </c>
      <c r="J8" s="307"/>
      <c r="K8" s="307"/>
      <c r="L8" s="306" t="s">
        <v>92</v>
      </c>
      <c r="M8" s="307"/>
      <c r="N8" s="308"/>
      <c r="O8" s="238"/>
    </row>
    <row r="9" spans="1:19" s="239" customFormat="1" ht="39.75" customHeight="1" thickTop="1">
      <c r="A9" s="360"/>
      <c r="B9" s="366"/>
      <c r="C9" s="369"/>
      <c r="D9" s="36" t="s">
        <v>7</v>
      </c>
      <c r="E9" s="362" t="s">
        <v>13</v>
      </c>
      <c r="F9" s="240" t="s">
        <v>27</v>
      </c>
      <c r="G9" s="241"/>
      <c r="H9" s="265" t="s">
        <v>51</v>
      </c>
      <c r="I9" s="362" t="s">
        <v>14</v>
      </c>
      <c r="J9" s="240" t="s">
        <v>27</v>
      </c>
      <c r="K9" s="241"/>
      <c r="L9" s="364" t="s">
        <v>78</v>
      </c>
      <c r="M9" s="240" t="s">
        <v>27</v>
      </c>
      <c r="N9" s="241"/>
      <c r="O9" s="53" t="s">
        <v>22</v>
      </c>
      <c r="P9" s="242"/>
      <c r="Q9" s="242"/>
      <c r="R9" s="242"/>
      <c r="S9" s="242"/>
    </row>
    <row r="10" spans="1:19" s="239" customFormat="1" ht="37.5" customHeight="1">
      <c r="A10" s="360"/>
      <c r="B10" s="366"/>
      <c r="C10" s="369"/>
      <c r="D10" s="36" t="s">
        <v>8</v>
      </c>
      <c r="E10" s="363"/>
      <c r="F10" s="48" t="s">
        <v>25</v>
      </c>
      <c r="G10" s="51"/>
      <c r="H10" s="266"/>
      <c r="I10" s="363"/>
      <c r="J10" s="48" t="s">
        <v>25</v>
      </c>
      <c r="K10" s="51"/>
      <c r="L10" s="362"/>
      <c r="M10" s="48" t="s">
        <v>25</v>
      </c>
      <c r="N10" s="51"/>
      <c r="O10" s="42" t="s">
        <v>79</v>
      </c>
      <c r="P10" s="242"/>
      <c r="Q10" s="242"/>
      <c r="R10" s="242"/>
      <c r="S10" s="242"/>
    </row>
    <row r="11" spans="1:19" s="239" customFormat="1" ht="69.75" customHeight="1" thickBot="1">
      <c r="A11" s="361"/>
      <c r="B11" s="367"/>
      <c r="C11" s="370"/>
      <c r="D11" s="237" t="s">
        <v>80</v>
      </c>
      <c r="E11" s="35" t="s">
        <v>48</v>
      </c>
      <c r="F11" s="243" t="s">
        <v>26</v>
      </c>
      <c r="G11" s="177" t="s">
        <v>100</v>
      </c>
      <c r="H11" s="267"/>
      <c r="I11" s="35" t="s">
        <v>48</v>
      </c>
      <c r="J11" s="243" t="s">
        <v>26</v>
      </c>
      <c r="K11" s="177" t="s">
        <v>100</v>
      </c>
      <c r="L11" s="35" t="s">
        <v>49</v>
      </c>
      <c r="M11" s="243" t="s">
        <v>26</v>
      </c>
      <c r="N11" s="177" t="s">
        <v>101</v>
      </c>
      <c r="O11" s="61" t="s">
        <v>36</v>
      </c>
      <c r="P11" s="242"/>
      <c r="Q11" s="242"/>
      <c r="R11" s="242"/>
      <c r="S11" s="242"/>
    </row>
    <row r="12" spans="1:19" ht="13.5" thickBot="1">
      <c r="A12" s="150">
        <v>1</v>
      </c>
      <c r="B12" s="151">
        <v>2</v>
      </c>
      <c r="C12" s="151">
        <v>3</v>
      </c>
      <c r="D12" s="151">
        <v>4</v>
      </c>
      <c r="E12" s="152">
        <v>5</v>
      </c>
      <c r="F12" s="151">
        <v>6</v>
      </c>
      <c r="G12" s="151">
        <v>7</v>
      </c>
      <c r="H12" s="151">
        <v>8</v>
      </c>
      <c r="I12" s="151">
        <v>9</v>
      </c>
      <c r="J12" s="151">
        <v>10</v>
      </c>
      <c r="K12" s="151">
        <v>11</v>
      </c>
      <c r="L12" s="152">
        <v>12</v>
      </c>
      <c r="M12" s="151">
        <v>13</v>
      </c>
      <c r="N12" s="151">
        <v>14</v>
      </c>
      <c r="O12" s="153">
        <v>15</v>
      </c>
      <c r="P12" s="1"/>
      <c r="Q12" s="1"/>
      <c r="R12" s="1"/>
      <c r="S12" s="1"/>
    </row>
    <row r="13" spans="1:15" ht="23.25" customHeight="1" thickBot="1">
      <c r="A13" s="339">
        <v>1</v>
      </c>
      <c r="B13" s="254" t="s">
        <v>85</v>
      </c>
      <c r="C13" s="161" t="s">
        <v>34</v>
      </c>
      <c r="D13" s="351">
        <f>E13+I13+L13+O13+O14+O15</f>
        <v>47642</v>
      </c>
      <c r="E13" s="357">
        <f>F14+F15+H14+G14+G15+H15</f>
        <v>13500</v>
      </c>
      <c r="F13" s="197"/>
      <c r="G13" s="198"/>
      <c r="H13" s="198"/>
      <c r="I13" s="348">
        <f>J14+J15+K14+K15</f>
        <v>34142</v>
      </c>
      <c r="J13" s="197"/>
      <c r="K13" s="198"/>
      <c r="L13" s="330">
        <f>M14+M15+N14+N15</f>
        <v>0</v>
      </c>
      <c r="M13" s="197"/>
      <c r="N13" s="198"/>
      <c r="O13" s="199">
        <v>0</v>
      </c>
    </row>
    <row r="14" spans="1:15" ht="23.25" customHeight="1" thickBot="1">
      <c r="A14" s="340"/>
      <c r="B14" s="356"/>
      <c r="C14" s="162">
        <v>2006</v>
      </c>
      <c r="D14" s="352"/>
      <c r="E14" s="358"/>
      <c r="F14" s="200">
        <v>1593</v>
      </c>
      <c r="G14" s="201">
        <v>0</v>
      </c>
      <c r="H14" s="202">
        <v>0</v>
      </c>
      <c r="I14" s="349"/>
      <c r="J14" s="200">
        <v>0</v>
      </c>
      <c r="K14" s="201">
        <v>0</v>
      </c>
      <c r="L14" s="330"/>
      <c r="M14" s="200">
        <v>0</v>
      </c>
      <c r="N14" s="201">
        <v>0</v>
      </c>
      <c r="O14" s="203">
        <v>0</v>
      </c>
    </row>
    <row r="15" spans="1:15" ht="23.25" customHeight="1" thickBot="1">
      <c r="A15" s="340"/>
      <c r="B15" s="356"/>
      <c r="C15" s="163"/>
      <c r="D15" s="352"/>
      <c r="E15" s="358"/>
      <c r="F15" s="204">
        <v>1407</v>
      </c>
      <c r="G15" s="205">
        <v>10500</v>
      </c>
      <c r="H15" s="206"/>
      <c r="I15" s="350"/>
      <c r="J15" s="207">
        <v>21142</v>
      </c>
      <c r="K15" s="208">
        <v>13000</v>
      </c>
      <c r="L15" s="330"/>
      <c r="M15" s="209">
        <v>0</v>
      </c>
      <c r="N15" s="210">
        <v>0</v>
      </c>
      <c r="O15" s="211">
        <v>0</v>
      </c>
    </row>
    <row r="16" spans="1:15" ht="23.25" customHeight="1" thickBot="1">
      <c r="A16" s="345">
        <v>2</v>
      </c>
      <c r="B16" s="269" t="s">
        <v>86</v>
      </c>
      <c r="C16" s="161" t="s">
        <v>9</v>
      </c>
      <c r="D16" s="351">
        <f>E16+I16+L16+O16+O17+O18</f>
        <v>100700</v>
      </c>
      <c r="E16" s="330">
        <f>F17+F18+H17+G17+G18+H18</f>
        <v>1000</v>
      </c>
      <c r="F16" s="197"/>
      <c r="G16" s="198"/>
      <c r="H16" s="198"/>
      <c r="I16" s="348">
        <f>J17+J18+K17+K18</f>
        <v>20500</v>
      </c>
      <c r="J16" s="197"/>
      <c r="K16" s="198"/>
      <c r="L16" s="354">
        <f>M17+M18+N17+N18</f>
        <v>23000</v>
      </c>
      <c r="M16" s="212"/>
      <c r="N16" s="213"/>
      <c r="O16" s="214">
        <v>0</v>
      </c>
    </row>
    <row r="17" spans="1:15" ht="23.25" customHeight="1" thickBot="1">
      <c r="A17" s="346"/>
      <c r="B17" s="269"/>
      <c r="C17" s="162">
        <v>2009</v>
      </c>
      <c r="D17" s="352"/>
      <c r="E17" s="343"/>
      <c r="F17" s="200">
        <v>30</v>
      </c>
      <c r="G17" s="201">
        <v>0</v>
      </c>
      <c r="H17" s="202">
        <v>0</v>
      </c>
      <c r="I17" s="349"/>
      <c r="J17" s="200">
        <v>0</v>
      </c>
      <c r="K17" s="201">
        <v>0</v>
      </c>
      <c r="L17" s="354"/>
      <c r="M17" s="215">
        <v>0</v>
      </c>
      <c r="N17" s="216">
        <v>0</v>
      </c>
      <c r="O17" s="217">
        <v>21700</v>
      </c>
    </row>
    <row r="18" spans="1:15" ht="23.25" customHeight="1" thickBot="1">
      <c r="A18" s="346"/>
      <c r="B18" s="269"/>
      <c r="C18" s="162"/>
      <c r="D18" s="352"/>
      <c r="E18" s="343"/>
      <c r="F18" s="209">
        <v>470</v>
      </c>
      <c r="G18" s="218">
        <v>500</v>
      </c>
      <c r="H18" s="206"/>
      <c r="I18" s="350"/>
      <c r="J18" s="207">
        <v>10500</v>
      </c>
      <c r="K18" s="208">
        <v>10000</v>
      </c>
      <c r="L18" s="354"/>
      <c r="M18" s="207">
        <v>15000</v>
      </c>
      <c r="N18" s="219">
        <v>8000</v>
      </c>
      <c r="O18" s="217">
        <v>34500</v>
      </c>
    </row>
    <row r="19" spans="1:15" ht="23.25" customHeight="1" thickBot="1">
      <c r="A19" s="339">
        <v>3</v>
      </c>
      <c r="B19" s="269" t="s">
        <v>105</v>
      </c>
      <c r="C19" s="161" t="s">
        <v>9</v>
      </c>
      <c r="D19" s="351">
        <f>E19+I19+L19+O19+O20+O21</f>
        <v>14928</v>
      </c>
      <c r="E19" s="330">
        <f>F20+F21+H20+G20+G21+H21</f>
        <v>60</v>
      </c>
      <c r="F19" s="197"/>
      <c r="G19" s="198"/>
      <c r="H19" s="198"/>
      <c r="I19" s="327">
        <f>J20+J21+K20+K21</f>
        <v>7195</v>
      </c>
      <c r="J19" s="197"/>
      <c r="K19" s="198"/>
      <c r="L19" s="330">
        <f>M20+M21+N20+N21</f>
        <v>7673</v>
      </c>
      <c r="M19" s="197"/>
      <c r="N19" s="198"/>
      <c r="O19" s="199">
        <v>0</v>
      </c>
    </row>
    <row r="20" spans="1:15" ht="23.25" customHeight="1" thickBot="1">
      <c r="A20" s="340"/>
      <c r="B20" s="269"/>
      <c r="C20" s="162">
        <v>2007</v>
      </c>
      <c r="D20" s="352"/>
      <c r="E20" s="343"/>
      <c r="F20" s="200">
        <v>0</v>
      </c>
      <c r="G20" s="201">
        <v>0</v>
      </c>
      <c r="H20" s="202">
        <v>0</v>
      </c>
      <c r="I20" s="328"/>
      <c r="J20" s="200">
        <v>1799</v>
      </c>
      <c r="K20" s="201">
        <v>0</v>
      </c>
      <c r="L20" s="330"/>
      <c r="M20" s="200">
        <v>1786</v>
      </c>
      <c r="N20" s="201">
        <v>0</v>
      </c>
      <c r="O20" s="203">
        <v>0</v>
      </c>
    </row>
    <row r="21" spans="1:15" ht="23.25" customHeight="1" thickBot="1">
      <c r="A21" s="340"/>
      <c r="B21" s="269"/>
      <c r="C21" s="163"/>
      <c r="D21" s="352"/>
      <c r="E21" s="343"/>
      <c r="F21" s="209">
        <v>60</v>
      </c>
      <c r="G21" s="210">
        <v>0</v>
      </c>
      <c r="H21" s="206"/>
      <c r="I21" s="329"/>
      <c r="J21" s="209">
        <v>0</v>
      </c>
      <c r="K21" s="210">
        <v>5396</v>
      </c>
      <c r="L21" s="330"/>
      <c r="M21" s="207">
        <v>528</v>
      </c>
      <c r="N21" s="210">
        <v>5359</v>
      </c>
      <c r="O21" s="211">
        <v>0</v>
      </c>
    </row>
    <row r="22" spans="1:15" ht="21" customHeight="1" thickBot="1">
      <c r="A22" s="345">
        <v>4</v>
      </c>
      <c r="B22" s="269" t="s">
        <v>97</v>
      </c>
      <c r="C22" s="161" t="s">
        <v>10</v>
      </c>
      <c r="D22" s="351">
        <f>E22+I22+L22+O22+O23+O24</f>
        <v>3634</v>
      </c>
      <c r="E22" s="330">
        <f>F23+F24+H23+G23+G24+H24</f>
        <v>2447</v>
      </c>
      <c r="F22" s="197"/>
      <c r="G22" s="198"/>
      <c r="H22" s="198"/>
      <c r="I22" s="327">
        <f>J23+J24+K23+K24</f>
        <v>1187</v>
      </c>
      <c r="J22" s="197"/>
      <c r="K22" s="198"/>
      <c r="L22" s="330">
        <f>M23+M24+N23+N24</f>
        <v>0</v>
      </c>
      <c r="M22" s="197"/>
      <c r="N22" s="198"/>
      <c r="O22" s="199">
        <v>0</v>
      </c>
    </row>
    <row r="23" spans="1:15" ht="21.75" customHeight="1" thickBot="1">
      <c r="A23" s="346"/>
      <c r="B23" s="269"/>
      <c r="C23" s="162">
        <v>2006</v>
      </c>
      <c r="D23" s="352"/>
      <c r="E23" s="343"/>
      <c r="F23" s="200">
        <v>0</v>
      </c>
      <c r="G23" s="201">
        <v>0</v>
      </c>
      <c r="H23" s="202">
        <v>0</v>
      </c>
      <c r="I23" s="328"/>
      <c r="J23" s="200">
        <v>230</v>
      </c>
      <c r="K23" s="201">
        <v>0</v>
      </c>
      <c r="L23" s="330"/>
      <c r="M23" s="200">
        <v>0</v>
      </c>
      <c r="N23" s="201">
        <v>0</v>
      </c>
      <c r="O23" s="203">
        <v>0</v>
      </c>
    </row>
    <row r="24" spans="1:15" ht="23.25" customHeight="1" thickBot="1">
      <c r="A24" s="346"/>
      <c r="B24" s="269"/>
      <c r="C24" s="163"/>
      <c r="D24" s="352"/>
      <c r="E24" s="343"/>
      <c r="F24" s="209">
        <v>612</v>
      </c>
      <c r="G24" s="210">
        <v>1835</v>
      </c>
      <c r="H24" s="206"/>
      <c r="I24" s="329"/>
      <c r="J24" s="207">
        <v>269</v>
      </c>
      <c r="K24" s="210">
        <v>688</v>
      </c>
      <c r="L24" s="330"/>
      <c r="M24" s="209">
        <v>0</v>
      </c>
      <c r="N24" s="210">
        <v>0</v>
      </c>
      <c r="O24" s="211">
        <v>0</v>
      </c>
    </row>
    <row r="25" spans="1:15" ht="21" customHeight="1" thickBot="1">
      <c r="A25" s="339">
        <v>5</v>
      </c>
      <c r="B25" s="269" t="s">
        <v>102</v>
      </c>
      <c r="C25" s="161" t="s">
        <v>10</v>
      </c>
      <c r="D25" s="351">
        <f>E25+I25+L25+O25+O26+O27</f>
        <v>8009</v>
      </c>
      <c r="E25" s="330">
        <f>F26+F27+H26+G26+G27+H27</f>
        <v>2647</v>
      </c>
      <c r="F25" s="197"/>
      <c r="G25" s="198"/>
      <c r="H25" s="198"/>
      <c r="I25" s="327">
        <f>J26+J27+K26+K27</f>
        <v>3500</v>
      </c>
      <c r="J25" s="197"/>
      <c r="K25" s="198"/>
      <c r="L25" s="330">
        <f>M26+M27+N26+N27</f>
        <v>750</v>
      </c>
      <c r="M25" s="197"/>
      <c r="N25" s="198"/>
      <c r="O25" s="214">
        <v>262</v>
      </c>
    </row>
    <row r="26" spans="1:15" ht="20.25" customHeight="1" thickBot="1">
      <c r="A26" s="340"/>
      <c r="B26" s="269"/>
      <c r="C26" s="162">
        <v>2009</v>
      </c>
      <c r="D26" s="352"/>
      <c r="E26" s="343"/>
      <c r="F26" s="200">
        <v>907</v>
      </c>
      <c r="G26" s="201">
        <v>0</v>
      </c>
      <c r="H26" s="202">
        <v>100</v>
      </c>
      <c r="I26" s="328"/>
      <c r="J26" s="200">
        <v>100</v>
      </c>
      <c r="K26" s="201">
        <v>0</v>
      </c>
      <c r="L26" s="330"/>
      <c r="M26" s="215">
        <v>100</v>
      </c>
      <c r="N26" s="201">
        <v>0</v>
      </c>
      <c r="O26" s="217">
        <v>600</v>
      </c>
    </row>
    <row r="27" spans="1:15" ht="20.25" customHeight="1" thickBot="1">
      <c r="A27" s="340"/>
      <c r="B27" s="269"/>
      <c r="C27" s="163"/>
      <c r="D27" s="352"/>
      <c r="E27" s="343"/>
      <c r="F27" s="209">
        <v>1200</v>
      </c>
      <c r="G27" s="210">
        <v>440</v>
      </c>
      <c r="H27" s="206"/>
      <c r="I27" s="329"/>
      <c r="J27" s="209">
        <v>3400</v>
      </c>
      <c r="K27" s="210">
        <v>0</v>
      </c>
      <c r="L27" s="330"/>
      <c r="M27" s="207">
        <v>400</v>
      </c>
      <c r="N27" s="210">
        <v>250</v>
      </c>
      <c r="O27" s="220">
        <v>250</v>
      </c>
    </row>
    <row r="28" spans="1:15" ht="24" customHeight="1" thickBot="1">
      <c r="A28" s="345">
        <v>6</v>
      </c>
      <c r="B28" s="269" t="s">
        <v>87</v>
      </c>
      <c r="C28" s="161" t="s">
        <v>10</v>
      </c>
      <c r="D28" s="351">
        <f>E28+I28+L28+O28+O29+O30</f>
        <v>2360</v>
      </c>
      <c r="E28" s="354">
        <f>F29+F30+H29+G29+G30+H30</f>
        <v>500</v>
      </c>
      <c r="F28" s="212"/>
      <c r="G28" s="198"/>
      <c r="H28" s="198"/>
      <c r="I28" s="327">
        <f>J29+J30+K29+K30</f>
        <v>1210</v>
      </c>
      <c r="J28" s="197"/>
      <c r="K28" s="198"/>
      <c r="L28" s="354">
        <f>M29+M30+N29+N30</f>
        <v>650</v>
      </c>
      <c r="M28" s="197"/>
      <c r="N28" s="198"/>
      <c r="O28" s="199">
        <v>0</v>
      </c>
    </row>
    <row r="29" spans="1:15" ht="24" customHeight="1" thickBot="1">
      <c r="A29" s="346"/>
      <c r="B29" s="269"/>
      <c r="C29" s="162">
        <v>2007</v>
      </c>
      <c r="D29" s="352"/>
      <c r="E29" s="355"/>
      <c r="F29" s="215">
        <v>0</v>
      </c>
      <c r="G29" s="201">
        <v>0</v>
      </c>
      <c r="H29" s="202">
        <v>0</v>
      </c>
      <c r="I29" s="328"/>
      <c r="J29" s="200">
        <v>0</v>
      </c>
      <c r="K29" s="201">
        <v>0</v>
      </c>
      <c r="L29" s="354"/>
      <c r="M29" s="200">
        <v>0</v>
      </c>
      <c r="N29" s="201">
        <v>0</v>
      </c>
      <c r="O29" s="203">
        <v>0</v>
      </c>
    </row>
    <row r="30" spans="1:15" ht="24" customHeight="1" thickBot="1">
      <c r="A30" s="346"/>
      <c r="B30" s="269"/>
      <c r="C30" s="163"/>
      <c r="D30" s="352"/>
      <c r="E30" s="355"/>
      <c r="F30" s="207">
        <v>500</v>
      </c>
      <c r="G30" s="210">
        <v>0</v>
      </c>
      <c r="H30" s="206"/>
      <c r="I30" s="329"/>
      <c r="J30" s="209">
        <v>210</v>
      </c>
      <c r="K30" s="210">
        <v>1000</v>
      </c>
      <c r="L30" s="354"/>
      <c r="M30" s="207">
        <v>650</v>
      </c>
      <c r="N30" s="210">
        <v>0</v>
      </c>
      <c r="O30" s="211">
        <v>0</v>
      </c>
    </row>
    <row r="31" spans="1:15" ht="21" customHeight="1" thickBot="1">
      <c r="A31" s="339">
        <v>7</v>
      </c>
      <c r="B31" s="269" t="s">
        <v>60</v>
      </c>
      <c r="C31" s="161" t="s">
        <v>10</v>
      </c>
      <c r="D31" s="351">
        <f>E31+I31+L31+O31+O32+O33</f>
        <v>9168</v>
      </c>
      <c r="E31" s="330">
        <f>F32+F33+H32+G32+G33+H33</f>
        <v>1855</v>
      </c>
      <c r="F31" s="197"/>
      <c r="G31" s="198"/>
      <c r="H31" s="198"/>
      <c r="I31" s="327">
        <f>J32+J33+K32+K33</f>
        <v>2200</v>
      </c>
      <c r="J31" s="197"/>
      <c r="K31" s="198"/>
      <c r="L31" s="330">
        <f>M32+M33+N32+N33</f>
        <v>500</v>
      </c>
      <c r="M31" s="197"/>
      <c r="N31" s="198"/>
      <c r="O31" s="214">
        <v>365</v>
      </c>
    </row>
    <row r="32" spans="1:15" ht="20.25" customHeight="1" thickBot="1">
      <c r="A32" s="340"/>
      <c r="B32" s="269"/>
      <c r="C32" s="162">
        <v>2010</v>
      </c>
      <c r="D32" s="352"/>
      <c r="E32" s="343"/>
      <c r="F32" s="200">
        <v>135</v>
      </c>
      <c r="G32" s="201">
        <v>0</v>
      </c>
      <c r="H32" s="202">
        <v>0</v>
      </c>
      <c r="I32" s="328"/>
      <c r="J32" s="215">
        <v>0</v>
      </c>
      <c r="K32" s="201">
        <v>0</v>
      </c>
      <c r="L32" s="330"/>
      <c r="M32" s="200">
        <v>0</v>
      </c>
      <c r="N32" s="201">
        <v>0</v>
      </c>
      <c r="O32" s="217">
        <v>2248</v>
      </c>
    </row>
    <row r="33" spans="1:15" ht="19.5" customHeight="1" thickBot="1">
      <c r="A33" s="340"/>
      <c r="B33" s="269"/>
      <c r="C33" s="163"/>
      <c r="D33" s="352"/>
      <c r="E33" s="343"/>
      <c r="F33" s="204">
        <v>1720</v>
      </c>
      <c r="G33" s="210">
        <v>0</v>
      </c>
      <c r="H33" s="206"/>
      <c r="I33" s="329"/>
      <c r="J33" s="207">
        <v>2200</v>
      </c>
      <c r="K33" s="210">
        <v>0</v>
      </c>
      <c r="L33" s="330"/>
      <c r="M33" s="207">
        <v>500</v>
      </c>
      <c r="N33" s="210">
        <v>0</v>
      </c>
      <c r="O33" s="221">
        <v>2000</v>
      </c>
    </row>
    <row r="34" spans="1:15" ht="18" customHeight="1" thickBot="1">
      <c r="A34" s="345">
        <v>8</v>
      </c>
      <c r="B34" s="269" t="s">
        <v>88</v>
      </c>
      <c r="C34" s="162" t="s">
        <v>81</v>
      </c>
      <c r="D34" s="341">
        <f>E34+I34+L34+O34+O35+O36</f>
        <v>2600</v>
      </c>
      <c r="E34" s="330">
        <f>F35+F36+H35+G35+G36+H36</f>
        <v>710</v>
      </c>
      <c r="F34" s="197"/>
      <c r="G34" s="198"/>
      <c r="H34" s="222"/>
      <c r="I34" s="327">
        <f>J35+J36+K35+K36</f>
        <v>1890</v>
      </c>
      <c r="J34" s="223"/>
      <c r="K34" s="224"/>
      <c r="L34" s="330">
        <f>M35+M36+N35+N36</f>
        <v>0</v>
      </c>
      <c r="M34" s="197"/>
      <c r="N34" s="198"/>
      <c r="O34" s="199">
        <v>0</v>
      </c>
    </row>
    <row r="35" spans="1:15" ht="20.25" customHeight="1" thickBot="1">
      <c r="A35" s="346"/>
      <c r="B35" s="269"/>
      <c r="C35" s="162">
        <v>2006</v>
      </c>
      <c r="D35" s="342"/>
      <c r="E35" s="343"/>
      <c r="F35" s="200">
        <v>0</v>
      </c>
      <c r="G35" s="201">
        <v>0</v>
      </c>
      <c r="H35" s="222">
        <v>0</v>
      </c>
      <c r="I35" s="328"/>
      <c r="J35" s="200">
        <v>390</v>
      </c>
      <c r="K35" s="201">
        <v>0</v>
      </c>
      <c r="L35" s="330"/>
      <c r="M35" s="200">
        <v>0</v>
      </c>
      <c r="N35" s="201">
        <v>0</v>
      </c>
      <c r="O35" s="203">
        <v>0</v>
      </c>
    </row>
    <row r="36" spans="1:15" ht="16.5" customHeight="1" thickBot="1">
      <c r="A36" s="346"/>
      <c r="B36" s="269"/>
      <c r="C36" s="163"/>
      <c r="D36" s="342"/>
      <c r="E36" s="343"/>
      <c r="F36" s="209">
        <v>710</v>
      </c>
      <c r="G36" s="210">
        <v>0</v>
      </c>
      <c r="H36" s="225"/>
      <c r="I36" s="329"/>
      <c r="J36" s="209">
        <v>1500</v>
      </c>
      <c r="K36" s="210">
        <v>0</v>
      </c>
      <c r="L36" s="330"/>
      <c r="M36" s="209">
        <v>0</v>
      </c>
      <c r="N36" s="210">
        <v>0</v>
      </c>
      <c r="O36" s="211">
        <v>0</v>
      </c>
    </row>
    <row r="37" spans="1:15" ht="18.75" customHeight="1" thickBot="1">
      <c r="A37" s="339">
        <v>9</v>
      </c>
      <c r="B37" s="269" t="s">
        <v>84</v>
      </c>
      <c r="C37" s="164" t="s">
        <v>81</v>
      </c>
      <c r="D37" s="341">
        <f>E37+I37+L37+O37+O38+O39</f>
        <v>1500</v>
      </c>
      <c r="E37" s="330">
        <f>F38+F39+H38+G38+G39+H39</f>
        <v>50</v>
      </c>
      <c r="F37" s="197"/>
      <c r="G37" s="198"/>
      <c r="H37" s="226"/>
      <c r="I37" s="327">
        <f>J38+J39+K38+K39</f>
        <v>1450</v>
      </c>
      <c r="J37" s="197"/>
      <c r="K37" s="198"/>
      <c r="L37" s="330">
        <f>M38+M39+N38+N39</f>
        <v>0</v>
      </c>
      <c r="M37" s="197"/>
      <c r="N37" s="198"/>
      <c r="O37" s="199">
        <v>0</v>
      </c>
    </row>
    <row r="38" spans="1:15" ht="19.5" customHeight="1" thickBot="1">
      <c r="A38" s="340"/>
      <c r="B38" s="269"/>
      <c r="C38" s="162">
        <v>2006</v>
      </c>
      <c r="D38" s="342"/>
      <c r="E38" s="343"/>
      <c r="F38" s="200">
        <v>0</v>
      </c>
      <c r="G38" s="201">
        <v>0</v>
      </c>
      <c r="H38" s="222">
        <v>0</v>
      </c>
      <c r="I38" s="328"/>
      <c r="J38" s="200">
        <v>420</v>
      </c>
      <c r="K38" s="201">
        <v>0</v>
      </c>
      <c r="L38" s="330"/>
      <c r="M38" s="200">
        <v>0</v>
      </c>
      <c r="N38" s="201">
        <v>0</v>
      </c>
      <c r="O38" s="203">
        <v>0</v>
      </c>
    </row>
    <row r="39" spans="1:15" ht="19.5" customHeight="1" thickBot="1">
      <c r="A39" s="340"/>
      <c r="B39" s="269"/>
      <c r="C39" s="163"/>
      <c r="D39" s="342"/>
      <c r="E39" s="343"/>
      <c r="F39" s="209">
        <v>50</v>
      </c>
      <c r="G39" s="210">
        <v>0</v>
      </c>
      <c r="H39" s="206"/>
      <c r="I39" s="329"/>
      <c r="J39" s="209">
        <v>850</v>
      </c>
      <c r="K39" s="210">
        <v>180</v>
      </c>
      <c r="L39" s="330"/>
      <c r="M39" s="209">
        <v>0</v>
      </c>
      <c r="N39" s="210">
        <v>0</v>
      </c>
      <c r="O39" s="211">
        <v>0</v>
      </c>
    </row>
    <row r="40" spans="1:15" ht="18" customHeight="1" thickBot="1">
      <c r="A40" s="345">
        <v>10</v>
      </c>
      <c r="B40" s="269" t="s">
        <v>83</v>
      </c>
      <c r="C40" s="162" t="s">
        <v>10</v>
      </c>
      <c r="D40" s="351">
        <f>E40+I40+L40+O40+O41+O42</f>
        <v>2094</v>
      </c>
      <c r="E40" s="330">
        <f>F41+F42+H41+G41+G42+H42</f>
        <v>200</v>
      </c>
      <c r="F40" s="223"/>
      <c r="G40" s="224"/>
      <c r="H40" s="227"/>
      <c r="I40" s="348">
        <f>J41+J42+K41+K42</f>
        <v>1894</v>
      </c>
      <c r="J40" s="223"/>
      <c r="K40" s="224"/>
      <c r="L40" s="330">
        <f>M41+M42+N41+N42</f>
        <v>0</v>
      </c>
      <c r="M40" s="223"/>
      <c r="N40" s="224"/>
      <c r="O40" s="199">
        <v>0</v>
      </c>
    </row>
    <row r="41" spans="1:15" ht="18" customHeight="1" thickBot="1">
      <c r="A41" s="346"/>
      <c r="B41" s="269"/>
      <c r="C41" s="162">
        <v>2006</v>
      </c>
      <c r="D41" s="352"/>
      <c r="E41" s="343"/>
      <c r="F41" s="200">
        <v>0</v>
      </c>
      <c r="G41" s="201">
        <v>0</v>
      </c>
      <c r="H41" s="222">
        <v>0</v>
      </c>
      <c r="I41" s="349"/>
      <c r="J41" s="200">
        <v>323</v>
      </c>
      <c r="K41" s="201">
        <v>0</v>
      </c>
      <c r="L41" s="330"/>
      <c r="M41" s="200">
        <v>0</v>
      </c>
      <c r="N41" s="201">
        <v>0</v>
      </c>
      <c r="O41" s="203">
        <v>0</v>
      </c>
    </row>
    <row r="42" spans="1:15" ht="17.25" customHeight="1" thickBot="1">
      <c r="A42" s="346"/>
      <c r="B42" s="269"/>
      <c r="C42" s="162"/>
      <c r="D42" s="352"/>
      <c r="E42" s="343"/>
      <c r="F42" s="209">
        <v>200</v>
      </c>
      <c r="G42" s="210">
        <v>0</v>
      </c>
      <c r="H42" s="222"/>
      <c r="I42" s="350"/>
      <c r="J42" s="207">
        <v>0</v>
      </c>
      <c r="K42" s="210">
        <v>1571</v>
      </c>
      <c r="L42" s="330"/>
      <c r="M42" s="209">
        <v>0</v>
      </c>
      <c r="N42" s="210">
        <v>0</v>
      </c>
      <c r="O42" s="211">
        <v>0</v>
      </c>
    </row>
    <row r="43" spans="1:15" ht="31.5" customHeight="1" thickBot="1">
      <c r="A43" s="339">
        <v>11</v>
      </c>
      <c r="B43" s="269" t="s">
        <v>98</v>
      </c>
      <c r="C43" s="161" t="s">
        <v>10</v>
      </c>
      <c r="D43" s="351">
        <f>E43+I43+L43+O43+O44+O45</f>
        <v>2721</v>
      </c>
      <c r="E43" s="347">
        <f>F44+F45+H44+G44+G45+H45</f>
        <v>1551</v>
      </c>
      <c r="F43" s="228"/>
      <c r="G43" s="229"/>
      <c r="H43" s="198"/>
      <c r="I43" s="348">
        <f>J44+J45+K44+K45</f>
        <v>1170</v>
      </c>
      <c r="J43" s="197"/>
      <c r="K43" s="198"/>
      <c r="L43" s="330">
        <f>M44+M45+N44+N45</f>
        <v>0</v>
      </c>
      <c r="M43" s="197"/>
      <c r="N43" s="198"/>
      <c r="O43" s="199">
        <v>0</v>
      </c>
    </row>
    <row r="44" spans="1:15" ht="29.25" customHeight="1" thickBot="1">
      <c r="A44" s="340"/>
      <c r="B44" s="269"/>
      <c r="C44" s="162">
        <v>2006</v>
      </c>
      <c r="D44" s="352"/>
      <c r="E44" s="353"/>
      <c r="F44" s="230">
        <f>210+23</f>
        <v>233</v>
      </c>
      <c r="G44" s="231">
        <v>0</v>
      </c>
      <c r="H44" s="202">
        <v>0</v>
      </c>
      <c r="I44" s="349"/>
      <c r="J44" s="215">
        <f>218-23</f>
        <v>195</v>
      </c>
      <c r="K44" s="201">
        <v>0</v>
      </c>
      <c r="L44" s="330"/>
      <c r="M44" s="200">
        <v>0</v>
      </c>
      <c r="N44" s="201">
        <v>0</v>
      </c>
      <c r="O44" s="203">
        <v>0</v>
      </c>
    </row>
    <row r="45" spans="1:15" ht="28.5" customHeight="1" thickBot="1">
      <c r="A45" s="340"/>
      <c r="B45" s="269"/>
      <c r="C45" s="163"/>
      <c r="D45" s="352"/>
      <c r="E45" s="353"/>
      <c r="F45" s="204">
        <v>954</v>
      </c>
      <c r="G45" s="232">
        <v>364</v>
      </c>
      <c r="H45" s="206"/>
      <c r="I45" s="350"/>
      <c r="J45" s="209">
        <v>96</v>
      </c>
      <c r="K45" s="208">
        <v>879</v>
      </c>
      <c r="L45" s="330"/>
      <c r="M45" s="209">
        <v>0</v>
      </c>
      <c r="N45" s="210">
        <v>0</v>
      </c>
      <c r="O45" s="211">
        <v>0</v>
      </c>
    </row>
    <row r="46" spans="1:15" ht="18" customHeight="1" thickBot="1">
      <c r="A46" s="345">
        <v>12</v>
      </c>
      <c r="B46" s="254" t="s">
        <v>33</v>
      </c>
      <c r="C46" s="161" t="s">
        <v>10</v>
      </c>
      <c r="D46" s="341">
        <f>E46+I46+L46+O46+O47+O48</f>
        <v>1421</v>
      </c>
      <c r="E46" s="330">
        <f>F47+F48+H47+G47+G48+H48</f>
        <v>700</v>
      </c>
      <c r="F46" s="197"/>
      <c r="G46" s="198"/>
      <c r="H46" s="198"/>
      <c r="I46" s="327">
        <f>J47+J48+K47+K48</f>
        <v>250</v>
      </c>
      <c r="J46" s="197"/>
      <c r="K46" s="198"/>
      <c r="L46" s="330">
        <f>M47+M48+N47+N48</f>
        <v>471</v>
      </c>
      <c r="M46" s="197"/>
      <c r="N46" s="198"/>
      <c r="O46" s="199">
        <v>0</v>
      </c>
    </row>
    <row r="47" spans="1:15" ht="18" customHeight="1" thickBot="1">
      <c r="A47" s="346"/>
      <c r="B47" s="254"/>
      <c r="C47" s="162">
        <v>2007</v>
      </c>
      <c r="D47" s="342"/>
      <c r="E47" s="343"/>
      <c r="F47" s="200">
        <v>192.86</v>
      </c>
      <c r="G47" s="201">
        <v>0</v>
      </c>
      <c r="H47" s="202">
        <v>0</v>
      </c>
      <c r="I47" s="328"/>
      <c r="J47" s="200">
        <v>100</v>
      </c>
      <c r="K47" s="201">
        <v>0</v>
      </c>
      <c r="L47" s="330"/>
      <c r="M47" s="200">
        <v>215</v>
      </c>
      <c r="N47" s="201">
        <v>0</v>
      </c>
      <c r="O47" s="203">
        <v>0</v>
      </c>
    </row>
    <row r="48" spans="1:15" ht="18" customHeight="1" thickBot="1">
      <c r="A48" s="346"/>
      <c r="B48" s="254"/>
      <c r="C48" s="163"/>
      <c r="D48" s="342"/>
      <c r="E48" s="343"/>
      <c r="F48" s="209">
        <f>322.14+185</f>
        <v>507.14</v>
      </c>
      <c r="G48" s="210">
        <v>0</v>
      </c>
      <c r="H48" s="206"/>
      <c r="I48" s="329"/>
      <c r="J48" s="209">
        <v>50</v>
      </c>
      <c r="K48" s="210">
        <v>100</v>
      </c>
      <c r="L48" s="330"/>
      <c r="M48" s="209">
        <f>341-185</f>
        <v>156</v>
      </c>
      <c r="N48" s="210">
        <v>100</v>
      </c>
      <c r="O48" s="211">
        <v>0</v>
      </c>
    </row>
    <row r="49" spans="1:15" ht="22.5" customHeight="1" thickBot="1">
      <c r="A49" s="339">
        <v>13</v>
      </c>
      <c r="B49" s="269" t="s">
        <v>103</v>
      </c>
      <c r="C49" s="161" t="s">
        <v>10</v>
      </c>
      <c r="D49" s="341">
        <f>E49+I49+L49+O49+O50+O51</f>
        <v>475</v>
      </c>
      <c r="E49" s="330">
        <f>F50+F51+H50+G50+G51+H51</f>
        <v>18</v>
      </c>
      <c r="F49" s="197"/>
      <c r="G49" s="198"/>
      <c r="H49" s="198"/>
      <c r="I49" s="327">
        <f>J50+J51+K50+K51</f>
        <v>457</v>
      </c>
      <c r="J49" s="197"/>
      <c r="K49" s="198"/>
      <c r="L49" s="330">
        <f>M50+M51+N50+N51</f>
        <v>0</v>
      </c>
      <c r="M49" s="197"/>
      <c r="N49" s="198"/>
      <c r="O49" s="199">
        <v>0</v>
      </c>
    </row>
    <row r="50" spans="1:15" ht="18.75" customHeight="1" thickBot="1">
      <c r="A50" s="340"/>
      <c r="B50" s="269"/>
      <c r="C50" s="162">
        <v>2006</v>
      </c>
      <c r="D50" s="342"/>
      <c r="E50" s="343"/>
      <c r="F50" s="200">
        <v>2</v>
      </c>
      <c r="G50" s="201">
        <v>0</v>
      </c>
      <c r="H50" s="202">
        <v>0</v>
      </c>
      <c r="I50" s="328"/>
      <c r="J50" s="200">
        <v>77</v>
      </c>
      <c r="K50" s="201">
        <v>0</v>
      </c>
      <c r="L50" s="330"/>
      <c r="M50" s="200">
        <v>0</v>
      </c>
      <c r="N50" s="201">
        <v>0</v>
      </c>
      <c r="O50" s="203">
        <v>0</v>
      </c>
    </row>
    <row r="51" spans="1:15" ht="16.5" customHeight="1" thickBot="1">
      <c r="A51" s="340"/>
      <c r="B51" s="269"/>
      <c r="C51" s="163"/>
      <c r="D51" s="342"/>
      <c r="E51" s="343"/>
      <c r="F51" s="209">
        <v>16</v>
      </c>
      <c r="G51" s="210">
        <v>0</v>
      </c>
      <c r="H51" s="206"/>
      <c r="I51" s="329"/>
      <c r="J51" s="209">
        <v>380</v>
      </c>
      <c r="K51" s="210">
        <v>0</v>
      </c>
      <c r="L51" s="330"/>
      <c r="M51" s="209">
        <v>0</v>
      </c>
      <c r="N51" s="210">
        <v>0</v>
      </c>
      <c r="O51" s="211">
        <v>0</v>
      </c>
    </row>
    <row r="52" spans="1:15" ht="19.5" customHeight="1" thickBot="1">
      <c r="A52" s="345">
        <v>14</v>
      </c>
      <c r="B52" s="269" t="s">
        <v>82</v>
      </c>
      <c r="C52" s="161">
        <v>2004</v>
      </c>
      <c r="D52" s="341">
        <f>E52+I52+L52+O52+O53+O54</f>
        <v>1800</v>
      </c>
      <c r="E52" s="330">
        <f>F53+F54+H53+G53+G54+H54</f>
        <v>285</v>
      </c>
      <c r="F52" s="197"/>
      <c r="G52" s="198"/>
      <c r="H52" s="198"/>
      <c r="I52" s="330">
        <f>J53+J54+K53+K54</f>
        <v>525</v>
      </c>
      <c r="J52" s="197"/>
      <c r="K52" s="198"/>
      <c r="L52" s="330">
        <f>M53+M54+N53+N54</f>
        <v>230</v>
      </c>
      <c r="M52" s="197"/>
      <c r="N52" s="198"/>
      <c r="O52" s="199">
        <v>200</v>
      </c>
    </row>
    <row r="53" spans="1:15" ht="19.5" customHeight="1" thickBot="1">
      <c r="A53" s="346"/>
      <c r="B53" s="269"/>
      <c r="C53" s="162">
        <v>2010</v>
      </c>
      <c r="D53" s="342"/>
      <c r="E53" s="343"/>
      <c r="F53" s="200">
        <v>0</v>
      </c>
      <c r="G53" s="201">
        <v>0</v>
      </c>
      <c r="H53" s="202">
        <v>0</v>
      </c>
      <c r="I53" s="344"/>
      <c r="J53" s="200">
        <v>100</v>
      </c>
      <c r="K53" s="201">
        <v>0</v>
      </c>
      <c r="L53" s="330"/>
      <c r="M53" s="200">
        <v>50</v>
      </c>
      <c r="N53" s="201">
        <v>0</v>
      </c>
      <c r="O53" s="203">
        <v>280</v>
      </c>
    </row>
    <row r="54" spans="1:15" ht="19.5" customHeight="1" thickBot="1">
      <c r="A54" s="346"/>
      <c r="B54" s="269"/>
      <c r="C54" s="163"/>
      <c r="D54" s="342"/>
      <c r="E54" s="343"/>
      <c r="F54" s="209">
        <v>285</v>
      </c>
      <c r="G54" s="210">
        <v>0</v>
      </c>
      <c r="H54" s="206"/>
      <c r="I54" s="344"/>
      <c r="J54" s="209">
        <f>130+185</f>
        <v>315</v>
      </c>
      <c r="K54" s="210">
        <v>110</v>
      </c>
      <c r="L54" s="330"/>
      <c r="M54" s="209">
        <v>80</v>
      </c>
      <c r="N54" s="210">
        <v>100</v>
      </c>
      <c r="O54" s="211">
        <v>280</v>
      </c>
    </row>
    <row r="55" spans="1:15" ht="19.5" customHeight="1" thickBot="1">
      <c r="A55" s="339">
        <v>15</v>
      </c>
      <c r="B55" s="269" t="s">
        <v>16</v>
      </c>
      <c r="C55" s="161" t="s">
        <v>10</v>
      </c>
      <c r="D55" s="341">
        <f>E55+I55+L55+O55+O56+O57</f>
        <v>1250</v>
      </c>
      <c r="E55" s="330">
        <f>F56+F57+H56+G56+G57+H57</f>
        <v>50</v>
      </c>
      <c r="F55" s="197"/>
      <c r="G55" s="198"/>
      <c r="H55" s="198"/>
      <c r="I55" s="330">
        <f>J56+J57+K56+K57</f>
        <v>1200</v>
      </c>
      <c r="J55" s="197"/>
      <c r="K55" s="198"/>
      <c r="L55" s="330">
        <f>M56+M57+N56+N57</f>
        <v>0</v>
      </c>
      <c r="M55" s="197"/>
      <c r="N55" s="198"/>
      <c r="O55" s="199">
        <v>0</v>
      </c>
    </row>
    <row r="56" spans="1:15" ht="19.5" customHeight="1" thickBot="1">
      <c r="A56" s="340"/>
      <c r="B56" s="269"/>
      <c r="C56" s="162">
        <v>2006</v>
      </c>
      <c r="D56" s="342"/>
      <c r="E56" s="343"/>
      <c r="F56" s="200">
        <v>0</v>
      </c>
      <c r="G56" s="201">
        <v>0</v>
      </c>
      <c r="H56" s="202">
        <v>0</v>
      </c>
      <c r="I56" s="344"/>
      <c r="J56" s="200">
        <v>840</v>
      </c>
      <c r="K56" s="201">
        <v>0</v>
      </c>
      <c r="L56" s="330"/>
      <c r="M56" s="200">
        <v>0</v>
      </c>
      <c r="N56" s="201">
        <v>0</v>
      </c>
      <c r="O56" s="203">
        <v>0</v>
      </c>
    </row>
    <row r="57" spans="1:15" ht="19.5" customHeight="1" thickBot="1">
      <c r="A57" s="340"/>
      <c r="B57" s="269"/>
      <c r="C57" s="163"/>
      <c r="D57" s="342"/>
      <c r="E57" s="343"/>
      <c r="F57" s="209">
        <v>50</v>
      </c>
      <c r="G57" s="210">
        <v>0</v>
      </c>
      <c r="H57" s="206"/>
      <c r="I57" s="344"/>
      <c r="J57" s="209">
        <v>360</v>
      </c>
      <c r="K57" s="210"/>
      <c r="L57" s="330"/>
      <c r="M57" s="209">
        <v>0</v>
      </c>
      <c r="N57" s="210">
        <v>0</v>
      </c>
      <c r="O57" s="211">
        <v>0</v>
      </c>
    </row>
    <row r="58" spans="1:15" ht="22.5" customHeight="1" thickBot="1">
      <c r="A58" s="345">
        <v>16</v>
      </c>
      <c r="B58" s="269" t="s">
        <v>99</v>
      </c>
      <c r="C58" s="161" t="s">
        <v>10</v>
      </c>
      <c r="D58" s="341">
        <f>E58+I58+L58+O58+O59+O60</f>
        <v>1400</v>
      </c>
      <c r="E58" s="330">
        <f>F59+F60+H59+G59+G60+H60</f>
        <v>490</v>
      </c>
      <c r="F58" s="197"/>
      <c r="G58" s="198"/>
      <c r="H58" s="198"/>
      <c r="I58" s="327">
        <f>J59+J60+K59+K60</f>
        <v>910</v>
      </c>
      <c r="J58" s="197"/>
      <c r="K58" s="198"/>
      <c r="L58" s="330">
        <f>M59+M60+N59+N60</f>
        <v>0</v>
      </c>
      <c r="M58" s="197"/>
      <c r="N58" s="198"/>
      <c r="O58" s="199">
        <v>0</v>
      </c>
    </row>
    <row r="59" spans="1:15" ht="19.5" customHeight="1" thickBot="1">
      <c r="A59" s="346"/>
      <c r="B59" s="269"/>
      <c r="C59" s="162">
        <v>2006</v>
      </c>
      <c r="D59" s="342"/>
      <c r="E59" s="343"/>
      <c r="F59" s="200">
        <v>30</v>
      </c>
      <c r="G59" s="201">
        <v>0</v>
      </c>
      <c r="H59" s="202">
        <v>0</v>
      </c>
      <c r="I59" s="328"/>
      <c r="J59" s="200">
        <v>60</v>
      </c>
      <c r="K59" s="201">
        <v>0</v>
      </c>
      <c r="L59" s="330"/>
      <c r="M59" s="200">
        <v>0</v>
      </c>
      <c r="N59" s="201">
        <v>0</v>
      </c>
      <c r="O59" s="203">
        <v>0</v>
      </c>
    </row>
    <row r="60" spans="1:15" ht="33" customHeight="1" thickBot="1">
      <c r="A60" s="346"/>
      <c r="B60" s="269"/>
      <c r="C60" s="163"/>
      <c r="D60" s="342"/>
      <c r="E60" s="343"/>
      <c r="F60" s="209">
        <v>460</v>
      </c>
      <c r="G60" s="210">
        <v>0</v>
      </c>
      <c r="H60" s="206"/>
      <c r="I60" s="329"/>
      <c r="J60" s="209">
        <v>850</v>
      </c>
      <c r="K60" s="210">
        <v>0</v>
      </c>
      <c r="L60" s="330"/>
      <c r="M60" s="209">
        <v>0</v>
      </c>
      <c r="N60" s="210">
        <v>0</v>
      </c>
      <c r="O60" s="211">
        <v>0</v>
      </c>
    </row>
    <row r="61" spans="1:15" ht="28.5" customHeight="1" thickBot="1">
      <c r="A61" s="339">
        <v>17</v>
      </c>
      <c r="B61" s="269" t="s">
        <v>89</v>
      </c>
      <c r="C61" s="161" t="s">
        <v>81</v>
      </c>
      <c r="D61" s="341">
        <f>E61+I61+L61+O61+O62+O63</f>
        <v>8000</v>
      </c>
      <c r="E61" s="330">
        <f>F62+F63+H62+G62+G63+H63</f>
        <v>600</v>
      </c>
      <c r="F61" s="223"/>
      <c r="G61" s="224"/>
      <c r="H61" s="198"/>
      <c r="I61" s="327">
        <f>J62+J63+K62+K63</f>
        <v>1580</v>
      </c>
      <c r="J61" s="223"/>
      <c r="K61" s="224"/>
      <c r="L61" s="330">
        <f>M62+M63+N62+N63</f>
        <v>1400</v>
      </c>
      <c r="M61" s="223"/>
      <c r="N61" s="197"/>
      <c r="O61" s="233">
        <v>420</v>
      </c>
    </row>
    <row r="62" spans="1:15" ht="23.25" customHeight="1" thickBot="1">
      <c r="A62" s="340"/>
      <c r="B62" s="269"/>
      <c r="C62" s="162">
        <v>2010</v>
      </c>
      <c r="D62" s="342"/>
      <c r="E62" s="343"/>
      <c r="F62" s="200">
        <v>0</v>
      </c>
      <c r="G62" s="201">
        <v>0</v>
      </c>
      <c r="H62" s="202">
        <v>0</v>
      </c>
      <c r="I62" s="328"/>
      <c r="J62" s="200">
        <v>200</v>
      </c>
      <c r="K62" s="201">
        <v>0</v>
      </c>
      <c r="L62" s="330"/>
      <c r="M62" s="200">
        <v>200</v>
      </c>
      <c r="N62" s="200">
        <v>0</v>
      </c>
      <c r="O62" s="234">
        <v>1000</v>
      </c>
    </row>
    <row r="63" spans="1:15" ht="24" customHeight="1" thickBot="1">
      <c r="A63" s="340"/>
      <c r="B63" s="269"/>
      <c r="C63" s="163"/>
      <c r="D63" s="342"/>
      <c r="E63" s="343"/>
      <c r="F63" s="235">
        <v>600</v>
      </c>
      <c r="G63" s="218">
        <v>0</v>
      </c>
      <c r="H63" s="206"/>
      <c r="I63" s="329"/>
      <c r="J63" s="209">
        <v>200</v>
      </c>
      <c r="K63" s="210">
        <v>1180</v>
      </c>
      <c r="L63" s="330"/>
      <c r="M63" s="235">
        <v>200</v>
      </c>
      <c r="N63" s="235">
        <v>1000</v>
      </c>
      <c r="O63" s="218">
        <v>3000</v>
      </c>
    </row>
    <row r="64" spans="1:15" ht="19.5" customHeight="1" thickBot="1">
      <c r="A64" s="345">
        <v>18</v>
      </c>
      <c r="B64" s="269" t="s">
        <v>96</v>
      </c>
      <c r="C64" s="161" t="s">
        <v>81</v>
      </c>
      <c r="D64" s="341">
        <f>E64+I64+L64+O64+O65+O66</f>
        <v>5283</v>
      </c>
      <c r="E64" s="330">
        <f>F65+F66+H65+G65+G66+H66</f>
        <v>1203</v>
      </c>
      <c r="F64" s="197"/>
      <c r="G64" s="198"/>
      <c r="H64" s="227"/>
      <c r="I64" s="330">
        <f>J65+J66+K65+K66</f>
        <v>1170</v>
      </c>
      <c r="J64" s="223"/>
      <c r="K64" s="224"/>
      <c r="L64" s="330">
        <f>M65+M66+N65+N66</f>
        <v>680</v>
      </c>
      <c r="M64" s="223"/>
      <c r="N64" s="223"/>
      <c r="O64" s="233">
        <v>120</v>
      </c>
    </row>
    <row r="65" spans="1:17" ht="19.5" customHeight="1" thickBot="1">
      <c r="A65" s="346"/>
      <c r="B65" s="269"/>
      <c r="C65" s="162">
        <v>2010</v>
      </c>
      <c r="D65" s="342"/>
      <c r="E65" s="343"/>
      <c r="F65" s="200">
        <v>0</v>
      </c>
      <c r="G65" s="201">
        <v>0</v>
      </c>
      <c r="H65" s="222">
        <v>103</v>
      </c>
      <c r="I65" s="344"/>
      <c r="J65" s="200">
        <v>107</v>
      </c>
      <c r="K65" s="201"/>
      <c r="L65" s="330"/>
      <c r="M65" s="200">
        <v>125</v>
      </c>
      <c r="N65" s="200"/>
      <c r="O65" s="234">
        <v>495</v>
      </c>
      <c r="Q65" s="16">
        <f>SUM(O64:O66)</f>
        <v>2230</v>
      </c>
    </row>
    <row r="66" spans="1:15" ht="21" customHeight="1" thickBot="1">
      <c r="A66" s="346"/>
      <c r="B66" s="269"/>
      <c r="C66" s="163"/>
      <c r="D66" s="342"/>
      <c r="E66" s="343"/>
      <c r="F66" s="209">
        <v>1100</v>
      </c>
      <c r="G66" s="210">
        <v>0</v>
      </c>
      <c r="H66" s="206"/>
      <c r="I66" s="344"/>
      <c r="J66" s="209">
        <v>488</v>
      </c>
      <c r="K66" s="210">
        <v>575</v>
      </c>
      <c r="L66" s="330"/>
      <c r="M66" s="209">
        <v>195</v>
      </c>
      <c r="N66" s="209">
        <v>360</v>
      </c>
      <c r="O66" s="210">
        <v>1615</v>
      </c>
    </row>
    <row r="67" spans="1:15" ht="18" customHeight="1" thickBot="1">
      <c r="A67" s="339">
        <v>19</v>
      </c>
      <c r="B67" s="269" t="s">
        <v>95</v>
      </c>
      <c r="C67" s="164" t="s">
        <v>81</v>
      </c>
      <c r="D67" s="341">
        <f>E67+I67+L67+O67+O68+O69</f>
        <v>2090</v>
      </c>
      <c r="E67" s="330">
        <f>F68+F69+H68+G68+G69+H69</f>
        <v>490</v>
      </c>
      <c r="F67" s="197"/>
      <c r="G67" s="198"/>
      <c r="H67" s="227"/>
      <c r="I67" s="330">
        <f>J68+J69+K68+K69</f>
        <v>1600</v>
      </c>
      <c r="J67" s="197"/>
      <c r="K67" s="198"/>
      <c r="L67" s="330">
        <f>M68+M69+N68+N69</f>
        <v>0</v>
      </c>
      <c r="M67" s="197"/>
      <c r="N67" s="197"/>
      <c r="O67" s="233">
        <v>0</v>
      </c>
    </row>
    <row r="68" spans="1:15" ht="18" customHeight="1" thickBot="1">
      <c r="A68" s="340"/>
      <c r="B68" s="269"/>
      <c r="C68" s="162">
        <v>2006</v>
      </c>
      <c r="D68" s="342"/>
      <c r="E68" s="343"/>
      <c r="F68" s="200">
        <v>0</v>
      </c>
      <c r="G68" s="201">
        <v>0</v>
      </c>
      <c r="H68" s="202">
        <v>0</v>
      </c>
      <c r="I68" s="344"/>
      <c r="J68" s="200">
        <v>400</v>
      </c>
      <c r="K68" s="201">
        <v>0</v>
      </c>
      <c r="L68" s="330"/>
      <c r="M68" s="200">
        <v>0</v>
      </c>
      <c r="N68" s="200">
        <v>0</v>
      </c>
      <c r="O68" s="234">
        <v>0</v>
      </c>
    </row>
    <row r="69" spans="1:15" ht="18" customHeight="1" thickBot="1">
      <c r="A69" s="340"/>
      <c r="B69" s="269"/>
      <c r="C69" s="163"/>
      <c r="D69" s="342"/>
      <c r="E69" s="343"/>
      <c r="F69" s="209">
        <v>490</v>
      </c>
      <c r="G69" s="210">
        <v>0</v>
      </c>
      <c r="H69" s="206"/>
      <c r="I69" s="344"/>
      <c r="J69" s="209">
        <v>1200</v>
      </c>
      <c r="K69" s="210">
        <v>0</v>
      </c>
      <c r="L69" s="330"/>
      <c r="M69" s="209">
        <v>0</v>
      </c>
      <c r="N69" s="209">
        <v>0</v>
      </c>
      <c r="O69" s="236">
        <v>0</v>
      </c>
    </row>
    <row r="70" spans="1:15" ht="21" customHeight="1" thickBot="1">
      <c r="A70" s="345">
        <v>20</v>
      </c>
      <c r="B70" s="269" t="s">
        <v>104</v>
      </c>
      <c r="C70" s="161" t="s">
        <v>10</v>
      </c>
      <c r="D70" s="341">
        <f>E70+I70+L70+O70+O71+O72</f>
        <v>1800</v>
      </c>
      <c r="E70" s="330">
        <f>F71+F72+H71+G71+G72+H72</f>
        <v>300</v>
      </c>
      <c r="F70" s="197"/>
      <c r="G70" s="198"/>
      <c r="H70" s="227"/>
      <c r="I70" s="347">
        <f>J71+J72+K71+K72</f>
        <v>620</v>
      </c>
      <c r="J70" s="197"/>
      <c r="K70" s="198"/>
      <c r="L70" s="330">
        <f>M71+M72+N71+N72</f>
        <v>880</v>
      </c>
      <c r="M70" s="197"/>
      <c r="N70" s="197"/>
      <c r="O70" s="233">
        <v>0</v>
      </c>
    </row>
    <row r="71" spans="1:15" ht="21" customHeight="1" thickBot="1">
      <c r="A71" s="346"/>
      <c r="B71" s="269"/>
      <c r="C71" s="162">
        <v>2007</v>
      </c>
      <c r="D71" s="342"/>
      <c r="E71" s="343"/>
      <c r="F71" s="200">
        <v>0</v>
      </c>
      <c r="G71" s="201">
        <v>0</v>
      </c>
      <c r="H71" s="202">
        <v>0</v>
      </c>
      <c r="I71" s="344"/>
      <c r="J71" s="200">
        <v>405</v>
      </c>
      <c r="K71" s="201"/>
      <c r="L71" s="330"/>
      <c r="M71" s="200">
        <v>880</v>
      </c>
      <c r="N71" s="200">
        <v>0</v>
      </c>
      <c r="O71" s="234">
        <v>0</v>
      </c>
    </row>
    <row r="72" spans="1:15" ht="21" customHeight="1" thickBot="1">
      <c r="A72" s="346"/>
      <c r="B72" s="269"/>
      <c r="C72" s="163"/>
      <c r="D72" s="342"/>
      <c r="E72" s="343"/>
      <c r="F72" s="209">
        <v>300</v>
      </c>
      <c r="G72" s="210">
        <v>0</v>
      </c>
      <c r="H72" s="206"/>
      <c r="I72" s="344"/>
      <c r="J72" s="209">
        <v>215</v>
      </c>
      <c r="K72" s="210"/>
      <c r="L72" s="330"/>
      <c r="M72" s="209">
        <v>0</v>
      </c>
      <c r="N72" s="209">
        <v>0</v>
      </c>
      <c r="O72" s="210">
        <v>0</v>
      </c>
    </row>
    <row r="73" spans="1:15" ht="18.75" customHeight="1" thickBot="1">
      <c r="A73" s="339">
        <v>21</v>
      </c>
      <c r="B73" s="296" t="s">
        <v>106</v>
      </c>
      <c r="C73" s="161" t="s">
        <v>81</v>
      </c>
      <c r="D73" s="341">
        <f>E73+I73+L73+O73+O74+O75</f>
        <v>5450</v>
      </c>
      <c r="E73" s="330">
        <f>F74+F75+H74+G74+G75+H75</f>
        <v>450</v>
      </c>
      <c r="F73" s="197"/>
      <c r="G73" s="198"/>
      <c r="H73" s="198"/>
      <c r="I73" s="327">
        <f>J74+J75+K74+K75</f>
        <v>2500</v>
      </c>
      <c r="J73" s="197"/>
      <c r="K73" s="198"/>
      <c r="L73" s="330">
        <f>M74+M75+N74+N75</f>
        <v>2150</v>
      </c>
      <c r="M73" s="197"/>
      <c r="N73" s="197"/>
      <c r="O73" s="233">
        <v>0</v>
      </c>
    </row>
    <row r="74" spans="1:15" ht="21" customHeight="1" thickBot="1">
      <c r="A74" s="340"/>
      <c r="B74" s="297"/>
      <c r="C74" s="162">
        <v>2008</v>
      </c>
      <c r="D74" s="342"/>
      <c r="E74" s="343"/>
      <c r="F74" s="200">
        <v>0</v>
      </c>
      <c r="G74" s="201">
        <v>0</v>
      </c>
      <c r="H74" s="202">
        <v>0</v>
      </c>
      <c r="I74" s="328"/>
      <c r="J74" s="200">
        <v>500</v>
      </c>
      <c r="K74" s="201">
        <v>0</v>
      </c>
      <c r="L74" s="330"/>
      <c r="M74" s="200">
        <v>500</v>
      </c>
      <c r="N74" s="200">
        <v>0</v>
      </c>
      <c r="O74" s="234">
        <v>0</v>
      </c>
    </row>
    <row r="75" spans="1:15" ht="22.5" customHeight="1" thickBot="1">
      <c r="A75" s="340"/>
      <c r="B75" s="298"/>
      <c r="C75" s="163"/>
      <c r="D75" s="342"/>
      <c r="E75" s="343"/>
      <c r="F75" s="209">
        <v>450</v>
      </c>
      <c r="G75" s="210">
        <v>0</v>
      </c>
      <c r="H75" s="206"/>
      <c r="I75" s="329"/>
      <c r="J75" s="209">
        <v>1350</v>
      </c>
      <c r="K75" s="210">
        <v>650</v>
      </c>
      <c r="L75" s="330"/>
      <c r="M75" s="209">
        <v>650</v>
      </c>
      <c r="N75" s="209">
        <v>1000</v>
      </c>
      <c r="O75" s="210">
        <v>350</v>
      </c>
    </row>
    <row r="76" spans="1:17" ht="18" customHeight="1" thickBot="1">
      <c r="A76" s="244"/>
      <c r="B76" s="245"/>
      <c r="C76" s="246"/>
      <c r="D76" s="247"/>
      <c r="E76" s="248"/>
      <c r="F76" s="249"/>
      <c r="G76" s="249"/>
      <c r="H76" s="249"/>
      <c r="I76" s="250"/>
      <c r="J76" s="249"/>
      <c r="K76" s="249"/>
      <c r="L76" s="248"/>
      <c r="M76" s="249"/>
      <c r="N76" s="249"/>
      <c r="O76" s="165">
        <f>O13+O16+O19+O22+O25+O28+O31+O34+O37+O40+O43+O46+O49+O52+O55+O58+O61+O64+O67+O70+O73</f>
        <v>1367</v>
      </c>
      <c r="Q76" s="100"/>
    </row>
    <row r="77" spans="1:17" ht="21" customHeight="1" thickBot="1">
      <c r="A77" s="244"/>
      <c r="B77" s="331" t="s">
        <v>0</v>
      </c>
      <c r="C77" s="246"/>
      <c r="D77" s="332">
        <f>SUM(D13:D75)</f>
        <v>224325</v>
      </c>
      <c r="E77" s="334">
        <f>SUM(E13:E75)</f>
        <v>29106</v>
      </c>
      <c r="F77" s="251">
        <f>F14+F17+F20+F23+F26+F29+F32+F35+F38+F41+F44+F47+F50+F53+F56+F59+F62+F65+F68+F71+F74</f>
        <v>3122.86</v>
      </c>
      <c r="G77" s="251">
        <f>G14+G17+G20+G23+G26+G29+G32+G35+G38+G41+G44+G47+G50+G53+G56+G59+G62+G65+G68+G71+G74</f>
        <v>0</v>
      </c>
      <c r="H77" s="251">
        <f>SUM(H13:H75)</f>
        <v>203</v>
      </c>
      <c r="I77" s="334">
        <f>SUM(I13:I75)</f>
        <v>87150</v>
      </c>
      <c r="J77" s="251">
        <f>J14+J17+J20+J23+J26+J29+J32+J35+J38+J41+J44+J47+J50+J53+J56+J59+J62+J65+J68+J71+J74</f>
        <v>6246</v>
      </c>
      <c r="K77" s="251">
        <f>K14+K17+K20+K23+K26+K29+K32+K35+K38+K41+K44+K47+K50+K53+K56+K59+K62+K65+K68+K71+K74</f>
        <v>0</v>
      </c>
      <c r="L77" s="337">
        <f>SUM(L13:L75)</f>
        <v>38384</v>
      </c>
      <c r="M77" s="251">
        <f>M14+M17+M20+M23+M26+M29+M32+M35+M38+M41+M44+M47+M50+M53+M56+M59+M62+M65+M68+M71+M74</f>
        <v>3856</v>
      </c>
      <c r="N77" s="251">
        <f>N14+N17+N20+N23+N26+N29+N32+N35+N38+N41+N44+N47+N50+N53+N56+N59+N62+N65+N68+N71+N74</f>
        <v>0</v>
      </c>
      <c r="O77" s="165">
        <f>O14+O17+O20+O23+O26+O29+O32+O35+O38+O41+O44+O47+O50+O53+O56+O59+O62+O65+O68+O71+O74</f>
        <v>26323</v>
      </c>
      <c r="Q77" s="100"/>
    </row>
    <row r="78" spans="1:18" ht="25.5" customHeight="1" thickBot="1">
      <c r="A78" s="244"/>
      <c r="B78" s="331"/>
      <c r="C78" s="246"/>
      <c r="D78" s="333"/>
      <c r="E78" s="335"/>
      <c r="F78" s="252">
        <f>F15+F18+F21+F24+F27+F30+F33+F36+F39+F42+F45+F48+F51+F54+F57+F60+F63+F66+F69+F72+F75</f>
        <v>12141.14</v>
      </c>
      <c r="G78" s="252">
        <f>G15+G18+G21+G24+G27+G30+G33+G36+G39+G42+G45+G48+G51+G54+G57+G60+G63+G66+G69+G72+G75</f>
        <v>13639</v>
      </c>
      <c r="H78" s="251"/>
      <c r="I78" s="336"/>
      <c r="J78" s="252">
        <f>J15+J18+J21+J24+J27+J30+J33+J36+J39+J42+J45+J48+J51+J54+J57+J60+J63+J66+J69+J72+J75</f>
        <v>45575</v>
      </c>
      <c r="K78" s="252">
        <f>K15+K18+K21+K24+K27+K30+K33+K36+K39+K42+K45+K48+K51+K54+K57+K60+K63+K66+K69+K72+K75</f>
        <v>35329</v>
      </c>
      <c r="L78" s="338"/>
      <c r="M78" s="252">
        <f>M15+M18+M21+M24+M27+M30+M33+M36+M39+M42+M45+M48+M51+M54+M57+M60+M63+M66+M69+M72+M75</f>
        <v>18359</v>
      </c>
      <c r="N78" s="252">
        <f>N15+N18+N21+N24+N27+N30+N33+N36+N39+N42+N45+N48+N51+N54+N57+N60+N63+N66+N69+N72+N75</f>
        <v>16169</v>
      </c>
      <c r="O78" s="165">
        <f>O15+O18+O21+O24+O27+O30+O33+O36+O39+O42+O45+O48+O51+O54+O57+O60+O63+O66+O69+O72+O75</f>
        <v>41995</v>
      </c>
      <c r="P78" s="45"/>
      <c r="Q78" s="101"/>
      <c r="R78" s="45"/>
    </row>
    <row r="79" spans="1:17" ht="19.5" customHeight="1" thickBot="1">
      <c r="A79" s="166"/>
      <c r="B79" s="188"/>
      <c r="C79" s="167"/>
      <c r="D79" s="168"/>
      <c r="E79" s="169"/>
      <c r="F79" s="106">
        <f>SUM(F77:F78)</f>
        <v>15264</v>
      </c>
      <c r="G79" s="79"/>
      <c r="H79" s="171"/>
      <c r="I79" s="171"/>
      <c r="J79" s="171"/>
      <c r="K79" s="171"/>
      <c r="L79" s="169"/>
      <c r="M79" s="178">
        <f>SUM(M77:M78)</f>
        <v>22215</v>
      </c>
      <c r="N79" s="179"/>
      <c r="O79" s="170">
        <f>SUM(O76:O78)</f>
        <v>69685</v>
      </c>
      <c r="Q79" s="16"/>
    </row>
    <row r="80" spans="1:17" ht="19.5" customHeight="1">
      <c r="A80" s="326"/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Q80" s="16"/>
    </row>
    <row r="81" spans="1:18" s="183" customFormat="1" ht="18" customHeight="1">
      <c r="A81" s="159"/>
      <c r="B81" s="189" t="s">
        <v>75</v>
      </c>
      <c r="C81" s="180"/>
      <c r="D81" s="181">
        <f>SUM(E81:O81)</f>
        <v>224325</v>
      </c>
      <c r="E81" s="181">
        <f>SUM(F77:H78)</f>
        <v>29106</v>
      </c>
      <c r="F81" s="182"/>
      <c r="G81" s="182"/>
      <c r="H81" s="182"/>
      <c r="I81" s="182">
        <f>SUM(J77:K78)</f>
        <v>87150</v>
      </c>
      <c r="J81" s="182"/>
      <c r="K81" s="182"/>
      <c r="L81" s="181"/>
      <c r="M81" s="182">
        <f>SUM(M77:N78)</f>
        <v>38384</v>
      </c>
      <c r="N81" s="182"/>
      <c r="O81" s="181">
        <f>O79</f>
        <v>69685</v>
      </c>
      <c r="R81" s="184"/>
    </row>
    <row r="82" spans="1:15" ht="19.5" customHeight="1">
      <c r="A82" s="166"/>
      <c r="B82" s="190"/>
      <c r="C82" s="174"/>
      <c r="D82" s="174"/>
      <c r="E82" s="174"/>
      <c r="F82" s="173"/>
      <c r="G82" s="173"/>
      <c r="H82" s="173"/>
      <c r="I82" s="173"/>
      <c r="J82" s="173"/>
      <c r="K82" s="173"/>
      <c r="L82" s="175"/>
      <c r="M82" s="173"/>
      <c r="N82" s="173"/>
      <c r="O82" s="176"/>
    </row>
    <row r="83" spans="1:15" ht="18" customHeight="1">
      <c r="A83" s="166"/>
      <c r="B83" s="191"/>
      <c r="C83" s="172"/>
      <c r="D83" s="172"/>
      <c r="E83" s="172"/>
      <c r="F83" s="173"/>
      <c r="G83" s="173"/>
      <c r="H83" s="173"/>
      <c r="I83" s="173"/>
      <c r="J83" s="173"/>
      <c r="K83" s="173"/>
      <c r="L83" s="175"/>
      <c r="M83" s="173"/>
      <c r="N83" s="173"/>
      <c r="O83" s="176"/>
    </row>
    <row r="84" spans="2:16" ht="19.5" customHeight="1">
      <c r="B84" s="192"/>
      <c r="C84" s="157"/>
      <c r="D84" s="157"/>
      <c r="E84" s="157"/>
      <c r="F84" s="15"/>
      <c r="G84" s="15"/>
      <c r="H84" s="154"/>
      <c r="I84" s="154"/>
      <c r="J84" s="154"/>
      <c r="K84" s="154"/>
      <c r="L84" s="15"/>
      <c r="M84" s="17"/>
      <c r="N84" s="155"/>
      <c r="O84" s="17"/>
      <c r="P84" s="16"/>
    </row>
    <row r="85" spans="2:15" ht="19.5" customHeight="1">
      <c r="B85" s="19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</row>
    <row r="86" spans="2:15" ht="19.5" customHeight="1">
      <c r="B86" s="19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</row>
    <row r="87" spans="1:15" ht="19.5" customHeight="1">
      <c r="A87" s="63"/>
      <c r="B87" s="193"/>
      <c r="C87" s="40"/>
      <c r="D87" s="40"/>
      <c r="E87" s="154"/>
      <c r="F87" s="154"/>
      <c r="G87" s="154"/>
      <c r="H87" s="154"/>
      <c r="I87" s="154"/>
      <c r="J87" s="154"/>
      <c r="K87" s="154"/>
      <c r="L87" s="154"/>
      <c r="M87" s="17"/>
      <c r="N87" s="154"/>
      <c r="O87" s="154"/>
    </row>
    <row r="88" spans="1:15" ht="19.5" customHeight="1">
      <c r="A88" s="63"/>
      <c r="B88" s="194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4"/>
      <c r="O88" s="154"/>
    </row>
    <row r="89" spans="1:15" ht="19.5" customHeight="1">
      <c r="A89" s="63"/>
      <c r="B89" s="19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4"/>
      <c r="O89" s="154"/>
    </row>
    <row r="90" spans="1:15" ht="19.5" customHeight="1">
      <c r="A90" s="63"/>
      <c r="B90" s="194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4"/>
      <c r="O90" s="154"/>
    </row>
    <row r="91" spans="1:15" ht="19.5" customHeight="1">
      <c r="A91" s="63"/>
      <c r="B91" s="195"/>
      <c r="C91" s="41"/>
      <c r="D91" s="41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</row>
    <row r="92" spans="1:15" ht="19.5" customHeight="1">
      <c r="A92" s="38"/>
      <c r="B92" s="195"/>
      <c r="C92" s="41"/>
      <c r="D92" s="41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</row>
    <row r="93" spans="1:15" ht="19.5" customHeight="1">
      <c r="A93" s="38"/>
      <c r="B93" s="195"/>
      <c r="C93" s="41"/>
      <c r="D93" s="40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</row>
    <row r="94" spans="1:15" ht="19.5" customHeight="1">
      <c r="A94" s="38"/>
      <c r="B94" s="193"/>
      <c r="C94" s="40"/>
      <c r="D94" s="40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</row>
    <row r="95" spans="1:15" ht="19.5" customHeight="1">
      <c r="A95" s="38"/>
      <c r="B95" s="193"/>
      <c r="C95" s="40"/>
      <c r="D95" s="40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</row>
    <row r="96" spans="2:15" ht="19.5" customHeight="1">
      <c r="B96" s="193"/>
      <c r="C96" s="40"/>
      <c r="D96" s="40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</row>
    <row r="97" spans="2:15" ht="19.5" customHeight="1">
      <c r="B97" s="193"/>
      <c r="C97" s="40"/>
      <c r="D97" s="40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</row>
    <row r="98" spans="2:15" ht="19.5" customHeight="1">
      <c r="B98" s="193"/>
      <c r="C98" s="40"/>
      <c r="D98" s="40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</row>
    <row r="99" spans="2:15" ht="14.25">
      <c r="B99" s="193"/>
      <c r="C99" s="40"/>
      <c r="D99" s="40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</row>
    <row r="100" spans="2:15" ht="14.25">
      <c r="B100" s="193"/>
      <c r="C100" s="40"/>
      <c r="D100" s="40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</row>
    <row r="101" spans="2:15" ht="14.25">
      <c r="B101" s="193"/>
      <c r="C101" s="40"/>
      <c r="D101" s="40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</row>
    <row r="102" spans="1:15" ht="14.25">
      <c r="A102" s="47"/>
      <c r="B102" s="193"/>
      <c r="C102" s="40"/>
      <c r="D102" s="40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</row>
    <row r="103" spans="1:15" ht="12.75">
      <c r="A103" s="47"/>
      <c r="B103" s="196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</row>
    <row r="104" spans="1:15" ht="14.25">
      <c r="A104" s="47"/>
      <c r="B104" s="19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</row>
    <row r="105" spans="2:15" ht="12.75">
      <c r="B105" s="196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</row>
    <row r="106" spans="2:15" ht="12.75">
      <c r="B106" s="196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</row>
    <row r="107" spans="2:15" ht="12.75">
      <c r="B107" s="196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</row>
    <row r="108" spans="2:15" ht="12.75">
      <c r="B108" s="196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</row>
    <row r="109" spans="2:15" ht="12.75">
      <c r="B109" s="196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</row>
    <row r="110" spans="2:15" ht="12.75">
      <c r="B110" s="196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</row>
    <row r="111" spans="2:15" ht="12.75">
      <c r="B111" s="196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</row>
    <row r="112" spans="2:15" ht="12.75">
      <c r="B112" s="196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</row>
    <row r="113" spans="2:15" ht="12.75">
      <c r="B113" s="196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</row>
    <row r="114" spans="2:15" ht="12.75">
      <c r="B114" s="196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</row>
    <row r="115" spans="2:15" ht="12.75">
      <c r="B115" s="196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</row>
    <row r="116" spans="2:15" ht="12.75">
      <c r="B116" s="196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</row>
    <row r="117" spans="2:15" ht="12.75">
      <c r="B117" s="196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</row>
    <row r="118" spans="2:15" ht="12.75">
      <c r="B118" s="196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</row>
    <row r="119" spans="2:15" ht="12.75">
      <c r="B119" s="196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</row>
    <row r="120" spans="2:15" ht="12.75">
      <c r="B120" s="196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</row>
    <row r="121" spans="2:15" ht="12.75">
      <c r="B121" s="196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</row>
    <row r="122" spans="2:15" ht="12.75">
      <c r="B122" s="196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</row>
    <row r="123" spans="2:15" ht="12.75">
      <c r="B123" s="196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</row>
    <row r="124" spans="2:15" ht="12.75">
      <c r="B124" s="196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</row>
    <row r="125" spans="2:15" ht="12.75">
      <c r="B125" s="196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</row>
    <row r="126" spans="2:15" ht="12.75">
      <c r="B126" s="196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</row>
    <row r="127" spans="2:15" ht="12.75">
      <c r="B127" s="19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</row>
    <row r="128" spans="2:15" ht="12.75">
      <c r="B128" s="196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</row>
    <row r="129" spans="2:15" ht="12.75">
      <c r="B129" s="196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</row>
    <row r="130" spans="2:15" ht="12.75">
      <c r="B130" s="196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</row>
    <row r="131" spans="2:15" ht="12.75">
      <c r="B131" s="196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</row>
    <row r="132" spans="2:15" ht="12.75">
      <c r="B132" s="196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</row>
    <row r="133" spans="2:15" ht="12.75">
      <c r="B133" s="196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</row>
    <row r="134" spans="2:15" ht="12.75">
      <c r="B134" s="196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</row>
    <row r="135" spans="2:15" ht="12.75">
      <c r="B135" s="196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</row>
    <row r="136" spans="2:15" ht="12.75">
      <c r="B136" s="196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</row>
    <row r="137" spans="2:15" ht="12.75">
      <c r="B137" s="196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</row>
    <row r="138" spans="2:15" ht="12.75">
      <c r="B138" s="196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</row>
    <row r="139" spans="2:15" ht="12.75">
      <c r="B139" s="196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</row>
    <row r="140" spans="2:15" ht="12.75">
      <c r="B140" s="196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</row>
    <row r="141" spans="2:15" ht="12.75">
      <c r="B141" s="196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</row>
    <row r="142" spans="2:15" ht="12.75">
      <c r="B142" s="196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</row>
    <row r="143" spans="2:15" ht="12.75">
      <c r="B143" s="196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</row>
    <row r="144" spans="2:15" ht="12.75">
      <c r="B144" s="196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</row>
    <row r="145" spans="2:15" ht="12.75">
      <c r="B145" s="196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</row>
    <row r="146" spans="2:15" ht="12.75">
      <c r="B146" s="196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</row>
    <row r="147" spans="2:15" ht="12.75">
      <c r="B147" s="196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</row>
    <row r="148" spans="2:15" ht="12.75">
      <c r="B148" s="196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</row>
    <row r="149" spans="2:15" ht="12.75">
      <c r="B149" s="196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</row>
    <row r="150" spans="2:15" ht="12.75">
      <c r="B150" s="196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</row>
    <row r="151" spans="2:15" ht="12.75">
      <c r="B151" s="196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</row>
    <row r="152" spans="2:15" ht="12.75">
      <c r="B152" s="196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</row>
    <row r="153" spans="2:15" ht="12.75">
      <c r="B153" s="196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</row>
    <row r="154" spans="2:15" ht="12.75">
      <c r="B154" s="196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</row>
    <row r="155" spans="2:15" ht="12.75">
      <c r="B155" s="196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</row>
    <row r="156" spans="2:15" ht="12.75">
      <c r="B156" s="196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</row>
    <row r="157" spans="2:15" ht="12.75">
      <c r="B157" s="196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</row>
    <row r="158" spans="2:15" ht="12.75">
      <c r="B158" s="196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</row>
    <row r="159" spans="2:15" ht="12.75">
      <c r="B159" s="196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</row>
    <row r="160" spans="2:15" ht="12.75">
      <c r="B160" s="196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</row>
    <row r="161" spans="2:15" ht="12.75">
      <c r="B161" s="196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</row>
    <row r="162" spans="2:15" ht="12.75">
      <c r="B162" s="196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</row>
    <row r="163" spans="2:15" ht="12.75">
      <c r="B163" s="196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</row>
    <row r="164" spans="2:15" ht="12.75">
      <c r="B164" s="19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</row>
    <row r="165" spans="2:15" ht="12.75">
      <c r="B165" s="19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</row>
    <row r="166" spans="2:15" ht="12.75">
      <c r="B166" s="196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</row>
    <row r="167" spans="2:15" ht="12.75">
      <c r="B167" s="196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</row>
    <row r="168" spans="2:15" ht="12.75">
      <c r="B168" s="196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</row>
    <row r="169" spans="2:15" ht="12.75">
      <c r="B169" s="196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</row>
    <row r="170" spans="2:15" ht="12.75">
      <c r="B170" s="196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</row>
    <row r="171" spans="2:15" ht="12.75">
      <c r="B171" s="196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</row>
    <row r="172" spans="2:15" ht="12.75">
      <c r="B172" s="196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</row>
    <row r="173" spans="2:15" ht="12.75">
      <c r="B173" s="196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</row>
    <row r="174" spans="2:15" ht="12.75">
      <c r="B174" s="196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</row>
    <row r="175" spans="2:15" ht="12.75">
      <c r="B175" s="196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</row>
    <row r="176" spans="2:15" ht="12.75">
      <c r="B176" s="196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</row>
    <row r="177" spans="2:15" ht="12.75">
      <c r="B177" s="196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</row>
    <row r="178" spans="2:15" ht="12.75">
      <c r="B178" s="196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</row>
    <row r="179" spans="2:15" ht="12.75">
      <c r="B179" s="196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</row>
    <row r="180" spans="2:15" ht="12.75">
      <c r="B180" s="196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</row>
    <row r="181" spans="2:15" ht="12.75">
      <c r="B181" s="196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</row>
    <row r="182" spans="2:15" ht="12.75">
      <c r="B182" s="196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</row>
    <row r="183" spans="2:15" ht="12.75">
      <c r="B183" s="196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</row>
    <row r="184" spans="2:15" ht="12.75">
      <c r="B184" s="196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</row>
    <row r="185" spans="2:15" ht="12.75">
      <c r="B185" s="196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</row>
    <row r="186" spans="2:15" ht="12.75">
      <c r="B186" s="196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</row>
    <row r="187" spans="2:15" ht="12.75">
      <c r="B187" s="196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</row>
  </sheetData>
  <mergeCells count="144">
    <mergeCell ref="L7:M7"/>
    <mergeCell ref="I13:I15"/>
    <mergeCell ref="L13:L15"/>
    <mergeCell ref="B8:B11"/>
    <mergeCell ref="C8:C11"/>
    <mergeCell ref="A8:A11"/>
    <mergeCell ref="E8:H8"/>
    <mergeCell ref="I8:K8"/>
    <mergeCell ref="L8:N8"/>
    <mergeCell ref="E9:E10"/>
    <mergeCell ref="H9:H11"/>
    <mergeCell ref="I9:I10"/>
    <mergeCell ref="L9:L10"/>
    <mergeCell ref="I16:I18"/>
    <mergeCell ref="L16:L18"/>
    <mergeCell ref="A13:A15"/>
    <mergeCell ref="B13:B15"/>
    <mergeCell ref="A16:A18"/>
    <mergeCell ref="B16:B18"/>
    <mergeCell ref="D16:D18"/>
    <mergeCell ref="E16:E18"/>
    <mergeCell ref="D13:D15"/>
    <mergeCell ref="E13:E15"/>
    <mergeCell ref="A19:A21"/>
    <mergeCell ref="B19:B21"/>
    <mergeCell ref="D19:D21"/>
    <mergeCell ref="E19:E21"/>
    <mergeCell ref="I25:I27"/>
    <mergeCell ref="L25:L27"/>
    <mergeCell ref="A22:A24"/>
    <mergeCell ref="B22:B24"/>
    <mergeCell ref="D22:D24"/>
    <mergeCell ref="E22:E24"/>
    <mergeCell ref="I19:I21"/>
    <mergeCell ref="L19:L21"/>
    <mergeCell ref="I22:I24"/>
    <mergeCell ref="L22:L24"/>
    <mergeCell ref="I28:I30"/>
    <mergeCell ref="L28:L30"/>
    <mergeCell ref="A25:A27"/>
    <mergeCell ref="B25:B27"/>
    <mergeCell ref="A28:A30"/>
    <mergeCell ref="B28:B30"/>
    <mergeCell ref="D28:D30"/>
    <mergeCell ref="E28:E30"/>
    <mergeCell ref="D25:D27"/>
    <mergeCell ref="E25:E27"/>
    <mergeCell ref="A31:A33"/>
    <mergeCell ref="B31:B33"/>
    <mergeCell ref="D31:D33"/>
    <mergeCell ref="E31:E33"/>
    <mergeCell ref="I37:I39"/>
    <mergeCell ref="L37:L39"/>
    <mergeCell ref="A34:A36"/>
    <mergeCell ref="B34:B36"/>
    <mergeCell ref="D34:D36"/>
    <mergeCell ref="E34:E36"/>
    <mergeCell ref="I31:I33"/>
    <mergeCell ref="L31:L33"/>
    <mergeCell ref="I34:I36"/>
    <mergeCell ref="L34:L36"/>
    <mergeCell ref="I40:I42"/>
    <mergeCell ref="L40:L42"/>
    <mergeCell ref="A37:A39"/>
    <mergeCell ref="B37:B39"/>
    <mergeCell ref="A40:A42"/>
    <mergeCell ref="B40:B42"/>
    <mergeCell ref="D40:D42"/>
    <mergeCell ref="E40:E42"/>
    <mergeCell ref="D37:D39"/>
    <mergeCell ref="E37:E39"/>
    <mergeCell ref="A43:A45"/>
    <mergeCell ref="B43:B45"/>
    <mergeCell ref="D43:D45"/>
    <mergeCell ref="E43:E45"/>
    <mergeCell ref="I49:I51"/>
    <mergeCell ref="L49:L51"/>
    <mergeCell ref="A46:A48"/>
    <mergeCell ref="B46:B48"/>
    <mergeCell ref="D46:D48"/>
    <mergeCell ref="E46:E48"/>
    <mergeCell ref="I43:I45"/>
    <mergeCell ref="L43:L45"/>
    <mergeCell ref="I46:I48"/>
    <mergeCell ref="L46:L48"/>
    <mergeCell ref="I52:I54"/>
    <mergeCell ref="L52:L54"/>
    <mergeCell ref="A49:A51"/>
    <mergeCell ref="B49:B51"/>
    <mergeCell ref="A52:A54"/>
    <mergeCell ref="B52:B54"/>
    <mergeCell ref="D52:D54"/>
    <mergeCell ref="E52:E54"/>
    <mergeCell ref="D49:D51"/>
    <mergeCell ref="E49:E51"/>
    <mergeCell ref="A55:A57"/>
    <mergeCell ref="B55:B57"/>
    <mergeCell ref="D55:D57"/>
    <mergeCell ref="E55:E57"/>
    <mergeCell ref="I61:I63"/>
    <mergeCell ref="L61:L63"/>
    <mergeCell ref="A58:A60"/>
    <mergeCell ref="B58:B60"/>
    <mergeCell ref="D58:D60"/>
    <mergeCell ref="E58:E60"/>
    <mergeCell ref="I55:I57"/>
    <mergeCell ref="L55:L57"/>
    <mergeCell ref="I58:I60"/>
    <mergeCell ref="L58:L60"/>
    <mergeCell ref="I64:I66"/>
    <mergeCell ref="L64:L66"/>
    <mergeCell ref="A61:A63"/>
    <mergeCell ref="B61:B63"/>
    <mergeCell ref="A64:A66"/>
    <mergeCell ref="B64:B66"/>
    <mergeCell ref="D64:D66"/>
    <mergeCell ref="E64:E66"/>
    <mergeCell ref="D61:D63"/>
    <mergeCell ref="E61:E63"/>
    <mergeCell ref="L67:L69"/>
    <mergeCell ref="A70:A72"/>
    <mergeCell ref="B70:B72"/>
    <mergeCell ref="D70:D72"/>
    <mergeCell ref="E70:E72"/>
    <mergeCell ref="I70:I72"/>
    <mergeCell ref="L70:L72"/>
    <mergeCell ref="A67:A69"/>
    <mergeCell ref="B67:B69"/>
    <mergeCell ref="D67:D69"/>
    <mergeCell ref="B73:B75"/>
    <mergeCell ref="D73:D75"/>
    <mergeCell ref="E73:E75"/>
    <mergeCell ref="I67:I69"/>
    <mergeCell ref="E67:E69"/>
    <mergeCell ref="A80:O80"/>
    <mergeCell ref="A5:O5"/>
    <mergeCell ref="I73:I75"/>
    <mergeCell ref="L73:L75"/>
    <mergeCell ref="B77:B78"/>
    <mergeCell ref="D77:D78"/>
    <mergeCell ref="E77:E78"/>
    <mergeCell ref="I77:I78"/>
    <mergeCell ref="L77:L78"/>
    <mergeCell ref="A73:A75"/>
  </mergeCells>
  <printOptions/>
  <pageMargins left="0.1968503937007874" right="0.1968503937007874" top="0.5905511811023623" bottom="0.3937007874015748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Gawronska Magdalena</cp:lastModifiedBy>
  <cp:lastPrinted>2005-06-13T10:15:59Z</cp:lastPrinted>
  <dcterms:created xsi:type="dcterms:W3CDTF">2003-11-10T09:24:19Z</dcterms:created>
  <dcterms:modified xsi:type="dcterms:W3CDTF">2005-06-20T06:49:31Z</dcterms:modified>
  <cp:category/>
  <cp:version/>
  <cp:contentType/>
  <cp:contentStatus/>
</cp:coreProperties>
</file>